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M:\FD50_10\Kita\Formulare\Personalrechner\März 2024\"/>
    </mc:Choice>
  </mc:AlternateContent>
  <xr:revisionPtr revIDLastSave="0" documentId="13_ncr:1_{09C9F23C-29D8-4313-9F7B-67AEDBABFE35}" xr6:coauthVersionLast="36" xr6:coauthVersionMax="36" xr10:uidLastSave="{00000000-0000-0000-0000-000000000000}"/>
  <bookViews>
    <workbookView xWindow="0" yWindow="0" windowWidth="28800" windowHeight="12435" tabRatio="707" activeTab="13" xr2:uid="{00000000-000D-0000-FFFF-FFFF00000000}"/>
  </bookViews>
  <sheets>
    <sheet name="Anleitung" sheetId="4" r:id="rId1"/>
    <sheet name="Deckblatt" sheetId="18" r:id="rId2"/>
    <sheet name="Summenblatt" sheetId="3" r:id="rId3"/>
    <sheet name="Gruppe 1" sheetId="17" r:id="rId4"/>
    <sheet name="Gruppe 2" sheetId="12" r:id="rId5"/>
    <sheet name="Gruppe 3" sheetId="13" r:id="rId6"/>
    <sheet name="Gruppe 4" sheetId="14" r:id="rId7"/>
    <sheet name="Gruppe 5" sheetId="10" r:id="rId8"/>
    <sheet name="Gruppe 6" sheetId="15" r:id="rId9"/>
    <sheet name="Gruppe 7" sheetId="22" r:id="rId10"/>
    <sheet name="Gruppe 8" sheetId="21" r:id="rId11"/>
    <sheet name="Gruppe 9" sheetId="20" r:id="rId12"/>
    <sheet name="Gruppe 10" sheetId="19" r:id="rId13"/>
    <sheet name="Personal" sheetId="16" r:id="rId14"/>
    <sheet name="Unterschrift" sheetId="24" r:id="rId15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6" l="1"/>
  <c r="I75" i="19" l="1"/>
  <c r="I58" i="19"/>
  <c r="I41" i="19"/>
  <c r="I75" i="20"/>
  <c r="I58" i="20"/>
  <c r="I41" i="20"/>
  <c r="I75" i="21"/>
  <c r="I58" i="21"/>
  <c r="I41" i="21"/>
  <c r="I75" i="22"/>
  <c r="I58" i="22"/>
  <c r="I41" i="22"/>
  <c r="I75" i="15"/>
  <c r="I58" i="15"/>
  <c r="I41" i="15"/>
  <c r="I75" i="12"/>
  <c r="I58" i="12"/>
  <c r="I41" i="12"/>
  <c r="F9" i="24" l="1"/>
  <c r="F23" i="17"/>
  <c r="F24" i="17"/>
  <c r="E2" i="16" l="1"/>
  <c r="E26" i="19"/>
  <c r="D2" i="19"/>
  <c r="E26" i="20"/>
  <c r="D2" i="20"/>
  <c r="E26" i="21"/>
  <c r="D2" i="21"/>
  <c r="E26" i="22"/>
  <c r="D2" i="22"/>
  <c r="E26" i="15"/>
  <c r="D2" i="15"/>
  <c r="E26" i="10"/>
  <c r="D2" i="10"/>
  <c r="E26" i="14"/>
  <c r="D2" i="14"/>
  <c r="E26" i="13"/>
  <c r="D2" i="13"/>
  <c r="E26" i="12"/>
  <c r="D2" i="12"/>
  <c r="D2" i="17"/>
  <c r="E26" i="17"/>
  <c r="E64" i="19" l="1"/>
  <c r="G64" i="19" s="1"/>
  <c r="E65" i="19"/>
  <c r="G65" i="19" s="1"/>
  <c r="E66" i="19"/>
  <c r="G66" i="19" s="1"/>
  <c r="E67" i="19"/>
  <c r="G67" i="19" s="1"/>
  <c r="E68" i="19"/>
  <c r="G68" i="19" s="1"/>
  <c r="E69" i="19"/>
  <c r="G69" i="19" s="1"/>
  <c r="E70" i="19"/>
  <c r="G70" i="19" s="1"/>
  <c r="E71" i="19"/>
  <c r="G71" i="19" s="1"/>
  <c r="E72" i="19"/>
  <c r="G72" i="19" s="1"/>
  <c r="E73" i="19"/>
  <c r="G73" i="19" s="1"/>
  <c r="E74" i="19"/>
  <c r="G74" i="19" s="1"/>
  <c r="E63" i="19"/>
  <c r="G63" i="19" s="1"/>
  <c r="E64" i="20"/>
  <c r="G64" i="20" s="1"/>
  <c r="E65" i="20"/>
  <c r="G65" i="20" s="1"/>
  <c r="E66" i="20"/>
  <c r="G66" i="20" s="1"/>
  <c r="E67" i="20"/>
  <c r="G67" i="20" s="1"/>
  <c r="E68" i="20"/>
  <c r="G68" i="20" s="1"/>
  <c r="E69" i="20"/>
  <c r="G69" i="20" s="1"/>
  <c r="E70" i="20"/>
  <c r="G70" i="20" s="1"/>
  <c r="E71" i="20"/>
  <c r="G71" i="20" s="1"/>
  <c r="E72" i="20"/>
  <c r="G72" i="20" s="1"/>
  <c r="E73" i="20"/>
  <c r="G73" i="20" s="1"/>
  <c r="E74" i="20"/>
  <c r="G74" i="20" s="1"/>
  <c r="E63" i="20"/>
  <c r="G63" i="20" s="1"/>
  <c r="E64" i="21"/>
  <c r="G64" i="21" s="1"/>
  <c r="E65" i="21"/>
  <c r="G65" i="21" s="1"/>
  <c r="E66" i="21"/>
  <c r="G66" i="21" s="1"/>
  <c r="E67" i="21"/>
  <c r="G67" i="21" s="1"/>
  <c r="E68" i="21"/>
  <c r="G68" i="21" s="1"/>
  <c r="E69" i="21"/>
  <c r="G69" i="21" s="1"/>
  <c r="E70" i="21"/>
  <c r="G70" i="21" s="1"/>
  <c r="E71" i="21"/>
  <c r="G71" i="21" s="1"/>
  <c r="E72" i="21"/>
  <c r="G72" i="21" s="1"/>
  <c r="E73" i="21"/>
  <c r="G73" i="21" s="1"/>
  <c r="E74" i="21"/>
  <c r="G74" i="21" s="1"/>
  <c r="E63" i="21"/>
  <c r="G63" i="21" s="1"/>
  <c r="E64" i="22"/>
  <c r="G64" i="22" s="1"/>
  <c r="E65" i="22"/>
  <c r="G65" i="22" s="1"/>
  <c r="E66" i="22"/>
  <c r="G66" i="22" s="1"/>
  <c r="E67" i="22"/>
  <c r="G67" i="22" s="1"/>
  <c r="E68" i="22"/>
  <c r="G68" i="22" s="1"/>
  <c r="E69" i="22"/>
  <c r="G69" i="22" s="1"/>
  <c r="E70" i="22"/>
  <c r="G70" i="22" s="1"/>
  <c r="E71" i="22"/>
  <c r="G71" i="22" s="1"/>
  <c r="E72" i="22"/>
  <c r="G72" i="22" s="1"/>
  <c r="E73" i="22"/>
  <c r="G73" i="22" s="1"/>
  <c r="E74" i="22"/>
  <c r="G74" i="22" s="1"/>
  <c r="E63" i="22"/>
  <c r="G63" i="22" s="1"/>
  <c r="E64" i="15"/>
  <c r="G64" i="15" s="1"/>
  <c r="E65" i="15"/>
  <c r="G65" i="15" s="1"/>
  <c r="E66" i="15"/>
  <c r="G66" i="15" s="1"/>
  <c r="E67" i="15"/>
  <c r="G67" i="15" s="1"/>
  <c r="E68" i="15"/>
  <c r="G68" i="15" s="1"/>
  <c r="E69" i="15"/>
  <c r="G69" i="15" s="1"/>
  <c r="E70" i="15"/>
  <c r="G70" i="15" s="1"/>
  <c r="E71" i="15"/>
  <c r="G71" i="15" s="1"/>
  <c r="E72" i="15"/>
  <c r="G72" i="15" s="1"/>
  <c r="E73" i="15"/>
  <c r="G73" i="15" s="1"/>
  <c r="E74" i="15"/>
  <c r="G74" i="15" s="1"/>
  <c r="E63" i="15"/>
  <c r="G63" i="15" s="1"/>
  <c r="E64" i="10"/>
  <c r="G64" i="10" s="1"/>
  <c r="E65" i="10"/>
  <c r="G65" i="10" s="1"/>
  <c r="E66" i="10"/>
  <c r="G66" i="10" s="1"/>
  <c r="E67" i="10"/>
  <c r="G67" i="10" s="1"/>
  <c r="E68" i="10"/>
  <c r="G68" i="10" s="1"/>
  <c r="E69" i="10"/>
  <c r="G69" i="10" s="1"/>
  <c r="E70" i="10"/>
  <c r="G70" i="10" s="1"/>
  <c r="E71" i="10"/>
  <c r="G71" i="10" s="1"/>
  <c r="E72" i="10"/>
  <c r="G72" i="10" s="1"/>
  <c r="E73" i="10"/>
  <c r="G73" i="10" s="1"/>
  <c r="E74" i="10"/>
  <c r="G74" i="10" s="1"/>
  <c r="E63" i="10"/>
  <c r="G63" i="10" s="1"/>
  <c r="E64" i="14"/>
  <c r="G64" i="14" s="1"/>
  <c r="E65" i="14"/>
  <c r="G65" i="14" s="1"/>
  <c r="E66" i="14"/>
  <c r="G66" i="14" s="1"/>
  <c r="E67" i="14"/>
  <c r="G67" i="14" s="1"/>
  <c r="E68" i="14"/>
  <c r="G68" i="14" s="1"/>
  <c r="E69" i="14"/>
  <c r="G69" i="14" s="1"/>
  <c r="E70" i="14"/>
  <c r="G70" i="14" s="1"/>
  <c r="E71" i="14"/>
  <c r="G71" i="14" s="1"/>
  <c r="E72" i="14"/>
  <c r="G72" i="14" s="1"/>
  <c r="E73" i="14"/>
  <c r="G73" i="14" s="1"/>
  <c r="E74" i="14"/>
  <c r="G74" i="14" s="1"/>
  <c r="E63" i="14"/>
  <c r="G63" i="14" s="1"/>
  <c r="E64" i="13"/>
  <c r="G64" i="13" s="1"/>
  <c r="E65" i="13"/>
  <c r="G65" i="13" s="1"/>
  <c r="E66" i="13"/>
  <c r="G66" i="13" s="1"/>
  <c r="E67" i="13"/>
  <c r="G67" i="13" s="1"/>
  <c r="E68" i="13"/>
  <c r="G68" i="13" s="1"/>
  <c r="E69" i="13"/>
  <c r="G69" i="13" s="1"/>
  <c r="E70" i="13"/>
  <c r="G70" i="13" s="1"/>
  <c r="E71" i="13"/>
  <c r="G71" i="13" s="1"/>
  <c r="E72" i="13"/>
  <c r="G72" i="13" s="1"/>
  <c r="E73" i="13"/>
  <c r="G73" i="13" s="1"/>
  <c r="E74" i="13"/>
  <c r="G74" i="13" s="1"/>
  <c r="E63" i="13"/>
  <c r="G63" i="13" s="1"/>
  <c r="E64" i="12"/>
  <c r="G64" i="12" s="1"/>
  <c r="E65" i="12"/>
  <c r="G65" i="12" s="1"/>
  <c r="E66" i="12"/>
  <c r="G66" i="12" s="1"/>
  <c r="E67" i="12"/>
  <c r="G67" i="12" s="1"/>
  <c r="E68" i="12"/>
  <c r="G68" i="12" s="1"/>
  <c r="E69" i="12"/>
  <c r="G69" i="12" s="1"/>
  <c r="E70" i="12"/>
  <c r="G70" i="12" s="1"/>
  <c r="E71" i="12"/>
  <c r="G71" i="12" s="1"/>
  <c r="E72" i="12"/>
  <c r="G72" i="12" s="1"/>
  <c r="E73" i="12"/>
  <c r="G73" i="12" s="1"/>
  <c r="E74" i="12"/>
  <c r="G74" i="12" s="1"/>
  <c r="E63" i="12"/>
  <c r="G63" i="12" s="1"/>
  <c r="E57" i="12"/>
  <c r="G57" i="12" s="1"/>
  <c r="E55" i="12"/>
  <c r="G55" i="12" s="1"/>
  <c r="E64" i="17" l="1"/>
  <c r="G64" i="17" s="1"/>
  <c r="E65" i="17"/>
  <c r="E66" i="17"/>
  <c r="G66" i="17" s="1"/>
  <c r="E67" i="17"/>
  <c r="E68" i="17"/>
  <c r="E70" i="17"/>
  <c r="E71" i="17"/>
  <c r="E72" i="17"/>
  <c r="E73" i="17"/>
  <c r="E74" i="17"/>
  <c r="E6" i="18"/>
  <c r="I20" i="19" l="1"/>
  <c r="I20" i="20"/>
  <c r="I20" i="21"/>
  <c r="I20" i="22"/>
  <c r="I20" i="15"/>
  <c r="I20" i="10"/>
  <c r="I20" i="14"/>
  <c r="I20" i="13"/>
  <c r="I20" i="12"/>
  <c r="I20" i="17"/>
  <c r="G103" i="16" l="1"/>
  <c r="G86" i="16"/>
  <c r="D30" i="3" s="1"/>
  <c r="G69" i="16"/>
  <c r="G49" i="16"/>
  <c r="G13" i="16"/>
  <c r="F3" i="16"/>
  <c r="D75" i="19"/>
  <c r="C75" i="19"/>
  <c r="D58" i="19"/>
  <c r="C58" i="19"/>
  <c r="E57" i="19"/>
  <c r="G57" i="19" s="1"/>
  <c r="E56" i="19"/>
  <c r="G56" i="19" s="1"/>
  <c r="E55" i="19"/>
  <c r="G55" i="19" s="1"/>
  <c r="E54" i="19"/>
  <c r="G54" i="19" s="1"/>
  <c r="E53" i="19"/>
  <c r="G53" i="19" s="1"/>
  <c r="E52" i="19"/>
  <c r="G52" i="19" s="1"/>
  <c r="E51" i="19"/>
  <c r="G51" i="19" s="1"/>
  <c r="E50" i="19"/>
  <c r="G50" i="19" s="1"/>
  <c r="E49" i="19"/>
  <c r="G49" i="19" s="1"/>
  <c r="E48" i="19"/>
  <c r="G48" i="19" s="1"/>
  <c r="E47" i="19"/>
  <c r="G47" i="19" s="1"/>
  <c r="E46" i="19"/>
  <c r="G46" i="19" s="1"/>
  <c r="D41" i="19"/>
  <c r="C41" i="19"/>
  <c r="E40" i="19"/>
  <c r="G40" i="19" s="1"/>
  <c r="E39" i="19"/>
  <c r="G39" i="19" s="1"/>
  <c r="E38" i="19"/>
  <c r="G38" i="19" s="1"/>
  <c r="E37" i="19"/>
  <c r="G37" i="19" s="1"/>
  <c r="E36" i="19"/>
  <c r="G36" i="19" s="1"/>
  <c r="E35" i="19"/>
  <c r="G35" i="19" s="1"/>
  <c r="E34" i="19"/>
  <c r="G34" i="19" s="1"/>
  <c r="E33" i="19"/>
  <c r="G33" i="19" s="1"/>
  <c r="C25" i="19"/>
  <c r="F24" i="19"/>
  <c r="F23" i="19"/>
  <c r="F22" i="19"/>
  <c r="F21" i="19"/>
  <c r="F5" i="19"/>
  <c r="D75" i="20"/>
  <c r="C75" i="20"/>
  <c r="D58" i="20"/>
  <c r="C58" i="20"/>
  <c r="E57" i="20"/>
  <c r="G57" i="20" s="1"/>
  <c r="E56" i="20"/>
  <c r="G56" i="20" s="1"/>
  <c r="E55" i="20"/>
  <c r="G55" i="20" s="1"/>
  <c r="E54" i="20"/>
  <c r="G54" i="20" s="1"/>
  <c r="E53" i="20"/>
  <c r="G53" i="20" s="1"/>
  <c r="E52" i="20"/>
  <c r="G52" i="20" s="1"/>
  <c r="E51" i="20"/>
  <c r="G51" i="20" s="1"/>
  <c r="E50" i="20"/>
  <c r="G50" i="20" s="1"/>
  <c r="E49" i="20"/>
  <c r="G49" i="20" s="1"/>
  <c r="E48" i="20"/>
  <c r="G48" i="20" s="1"/>
  <c r="E47" i="20"/>
  <c r="G47" i="20" s="1"/>
  <c r="E46" i="20"/>
  <c r="G46" i="20" s="1"/>
  <c r="D41" i="20"/>
  <c r="C41" i="20"/>
  <c r="E40" i="20"/>
  <c r="G40" i="20" s="1"/>
  <c r="E39" i="20"/>
  <c r="G39" i="20" s="1"/>
  <c r="E38" i="20"/>
  <c r="G38" i="20" s="1"/>
  <c r="E37" i="20"/>
  <c r="G37" i="20" s="1"/>
  <c r="E36" i="20"/>
  <c r="G36" i="20" s="1"/>
  <c r="E35" i="20"/>
  <c r="G35" i="20" s="1"/>
  <c r="E34" i="20"/>
  <c r="G34" i="20" s="1"/>
  <c r="E33" i="20"/>
  <c r="G33" i="20" s="1"/>
  <c r="C25" i="20"/>
  <c r="F24" i="20"/>
  <c r="F23" i="20"/>
  <c r="F22" i="20"/>
  <c r="F25" i="20" s="1"/>
  <c r="I25" i="20" s="1"/>
  <c r="F21" i="20"/>
  <c r="F5" i="20"/>
  <c r="D75" i="21"/>
  <c r="C75" i="21"/>
  <c r="D58" i="21"/>
  <c r="C58" i="21"/>
  <c r="E57" i="21"/>
  <c r="G57" i="21" s="1"/>
  <c r="E56" i="21"/>
  <c r="G56" i="21" s="1"/>
  <c r="E55" i="21"/>
  <c r="G55" i="21" s="1"/>
  <c r="E54" i="21"/>
  <c r="G54" i="21" s="1"/>
  <c r="E53" i="21"/>
  <c r="G53" i="21" s="1"/>
  <c r="E52" i="21"/>
  <c r="G52" i="21" s="1"/>
  <c r="E51" i="21"/>
  <c r="G51" i="21" s="1"/>
  <c r="E50" i="21"/>
  <c r="G50" i="21" s="1"/>
  <c r="E49" i="21"/>
  <c r="G49" i="21" s="1"/>
  <c r="E48" i="21"/>
  <c r="G48" i="21" s="1"/>
  <c r="E47" i="21"/>
  <c r="G47" i="21" s="1"/>
  <c r="E46" i="21"/>
  <c r="G46" i="21" s="1"/>
  <c r="D41" i="21"/>
  <c r="C41" i="21"/>
  <c r="E40" i="21"/>
  <c r="G40" i="21" s="1"/>
  <c r="E39" i="21"/>
  <c r="G39" i="21" s="1"/>
  <c r="E38" i="21"/>
  <c r="G38" i="21" s="1"/>
  <c r="E37" i="21"/>
  <c r="G37" i="21" s="1"/>
  <c r="E36" i="21"/>
  <c r="G36" i="21" s="1"/>
  <c r="E35" i="21"/>
  <c r="G35" i="21" s="1"/>
  <c r="E34" i="21"/>
  <c r="G34" i="21" s="1"/>
  <c r="E33" i="21"/>
  <c r="G33" i="21" s="1"/>
  <c r="C25" i="21"/>
  <c r="F24" i="21"/>
  <c r="F23" i="21"/>
  <c r="F22" i="21"/>
  <c r="F21" i="21"/>
  <c r="F5" i="21"/>
  <c r="D75" i="22"/>
  <c r="C75" i="22"/>
  <c r="D58" i="22"/>
  <c r="C58" i="22"/>
  <c r="E57" i="22"/>
  <c r="G57" i="22" s="1"/>
  <c r="E56" i="22"/>
  <c r="G56" i="22" s="1"/>
  <c r="E55" i="22"/>
  <c r="G55" i="22" s="1"/>
  <c r="E54" i="22"/>
  <c r="G54" i="22" s="1"/>
  <c r="E53" i="22"/>
  <c r="G53" i="22" s="1"/>
  <c r="E52" i="22"/>
  <c r="G52" i="22" s="1"/>
  <c r="E51" i="22"/>
  <c r="G51" i="22" s="1"/>
  <c r="E50" i="22"/>
  <c r="G50" i="22" s="1"/>
  <c r="E49" i="22"/>
  <c r="G49" i="22" s="1"/>
  <c r="E48" i="22"/>
  <c r="G48" i="22" s="1"/>
  <c r="E47" i="22"/>
  <c r="G47" i="22" s="1"/>
  <c r="E46" i="22"/>
  <c r="G46" i="22" s="1"/>
  <c r="D41" i="22"/>
  <c r="C41" i="22"/>
  <c r="E40" i="22"/>
  <c r="G40" i="22" s="1"/>
  <c r="E39" i="22"/>
  <c r="G39" i="22" s="1"/>
  <c r="E38" i="22"/>
  <c r="G38" i="22" s="1"/>
  <c r="E37" i="22"/>
  <c r="G37" i="22" s="1"/>
  <c r="E36" i="22"/>
  <c r="G36" i="22" s="1"/>
  <c r="E35" i="22"/>
  <c r="G35" i="22" s="1"/>
  <c r="E34" i="22"/>
  <c r="G34" i="22" s="1"/>
  <c r="E33" i="22"/>
  <c r="G33" i="22" s="1"/>
  <c r="C25" i="22"/>
  <c r="F24" i="22"/>
  <c r="F23" i="22"/>
  <c r="F22" i="22"/>
  <c r="F21" i="22"/>
  <c r="F5" i="22"/>
  <c r="D75" i="15"/>
  <c r="C75" i="15"/>
  <c r="D58" i="15"/>
  <c r="C58" i="15"/>
  <c r="E57" i="15"/>
  <c r="G57" i="15" s="1"/>
  <c r="E56" i="15"/>
  <c r="G56" i="15" s="1"/>
  <c r="E55" i="15"/>
  <c r="G55" i="15" s="1"/>
  <c r="E54" i="15"/>
  <c r="G54" i="15" s="1"/>
  <c r="E53" i="15"/>
  <c r="G53" i="15" s="1"/>
  <c r="E52" i="15"/>
  <c r="G52" i="15" s="1"/>
  <c r="E51" i="15"/>
  <c r="G51" i="15" s="1"/>
  <c r="E50" i="15"/>
  <c r="G50" i="15" s="1"/>
  <c r="E49" i="15"/>
  <c r="G49" i="15" s="1"/>
  <c r="E48" i="15"/>
  <c r="G48" i="15" s="1"/>
  <c r="E47" i="15"/>
  <c r="G47" i="15" s="1"/>
  <c r="E46" i="15"/>
  <c r="G46" i="15" s="1"/>
  <c r="D41" i="15"/>
  <c r="C41" i="15"/>
  <c r="E40" i="15"/>
  <c r="G40" i="15" s="1"/>
  <c r="E39" i="15"/>
  <c r="G39" i="15" s="1"/>
  <c r="E38" i="15"/>
  <c r="G38" i="15" s="1"/>
  <c r="E37" i="15"/>
  <c r="G37" i="15" s="1"/>
  <c r="E36" i="15"/>
  <c r="G36" i="15" s="1"/>
  <c r="E35" i="15"/>
  <c r="G35" i="15" s="1"/>
  <c r="E34" i="15"/>
  <c r="G34" i="15" s="1"/>
  <c r="E33" i="15"/>
  <c r="G33" i="15" s="1"/>
  <c r="C25" i="15"/>
  <c r="F24" i="15"/>
  <c r="F23" i="15"/>
  <c r="F22" i="15"/>
  <c r="F21" i="15"/>
  <c r="F5" i="15"/>
  <c r="D75" i="10"/>
  <c r="C75" i="10"/>
  <c r="D58" i="10"/>
  <c r="C58" i="10"/>
  <c r="E57" i="10"/>
  <c r="G57" i="10" s="1"/>
  <c r="E56" i="10"/>
  <c r="G56" i="10" s="1"/>
  <c r="E55" i="10"/>
  <c r="G55" i="10" s="1"/>
  <c r="E54" i="10"/>
  <c r="G54" i="10" s="1"/>
  <c r="E53" i="10"/>
  <c r="G53" i="10" s="1"/>
  <c r="E52" i="10"/>
  <c r="G52" i="10" s="1"/>
  <c r="E51" i="10"/>
  <c r="G51" i="10" s="1"/>
  <c r="E50" i="10"/>
  <c r="G50" i="10" s="1"/>
  <c r="E49" i="10"/>
  <c r="G49" i="10" s="1"/>
  <c r="E48" i="10"/>
  <c r="G48" i="10" s="1"/>
  <c r="E47" i="10"/>
  <c r="G47" i="10" s="1"/>
  <c r="E46" i="10"/>
  <c r="G46" i="10" s="1"/>
  <c r="D41" i="10"/>
  <c r="C41" i="10"/>
  <c r="E40" i="10"/>
  <c r="G40" i="10" s="1"/>
  <c r="E39" i="10"/>
  <c r="G39" i="10" s="1"/>
  <c r="E38" i="10"/>
  <c r="G38" i="10" s="1"/>
  <c r="E37" i="10"/>
  <c r="G37" i="10" s="1"/>
  <c r="E36" i="10"/>
  <c r="G36" i="10" s="1"/>
  <c r="E35" i="10"/>
  <c r="G35" i="10" s="1"/>
  <c r="E34" i="10"/>
  <c r="G34" i="10" s="1"/>
  <c r="E33" i="10"/>
  <c r="G33" i="10" s="1"/>
  <c r="C25" i="10"/>
  <c r="F24" i="10"/>
  <c r="F23" i="10"/>
  <c r="F22" i="10"/>
  <c r="F21" i="10"/>
  <c r="F5" i="10"/>
  <c r="D75" i="14"/>
  <c r="C75" i="14"/>
  <c r="D58" i="14"/>
  <c r="C58" i="14"/>
  <c r="E57" i="14"/>
  <c r="G57" i="14" s="1"/>
  <c r="E56" i="14"/>
  <c r="G56" i="14" s="1"/>
  <c r="E55" i="14"/>
  <c r="G55" i="14" s="1"/>
  <c r="E54" i="14"/>
  <c r="G54" i="14" s="1"/>
  <c r="E53" i="14"/>
  <c r="G53" i="14" s="1"/>
  <c r="E52" i="14"/>
  <c r="G52" i="14" s="1"/>
  <c r="E51" i="14"/>
  <c r="G51" i="14" s="1"/>
  <c r="E50" i="14"/>
  <c r="G50" i="14" s="1"/>
  <c r="E49" i="14"/>
  <c r="G49" i="14" s="1"/>
  <c r="E48" i="14"/>
  <c r="G48" i="14" s="1"/>
  <c r="E47" i="14"/>
  <c r="G47" i="14" s="1"/>
  <c r="E46" i="14"/>
  <c r="G46" i="14" s="1"/>
  <c r="D41" i="14"/>
  <c r="C41" i="14"/>
  <c r="E40" i="14"/>
  <c r="G40" i="14" s="1"/>
  <c r="E39" i="14"/>
  <c r="G39" i="14" s="1"/>
  <c r="E38" i="14"/>
  <c r="G38" i="14" s="1"/>
  <c r="E37" i="14"/>
  <c r="G37" i="14" s="1"/>
  <c r="E36" i="14"/>
  <c r="G36" i="14" s="1"/>
  <c r="E35" i="14"/>
  <c r="G35" i="14" s="1"/>
  <c r="E34" i="14"/>
  <c r="G34" i="14" s="1"/>
  <c r="E33" i="14"/>
  <c r="G33" i="14" s="1"/>
  <c r="C25" i="14"/>
  <c r="F24" i="14"/>
  <c r="F23" i="14"/>
  <c r="F22" i="14"/>
  <c r="F21" i="14"/>
  <c r="F5" i="14"/>
  <c r="D75" i="13"/>
  <c r="C75" i="13"/>
  <c r="D58" i="13"/>
  <c r="C58" i="13"/>
  <c r="E57" i="13"/>
  <c r="G57" i="13" s="1"/>
  <c r="E56" i="13"/>
  <c r="G56" i="13" s="1"/>
  <c r="E55" i="13"/>
  <c r="G55" i="13" s="1"/>
  <c r="E54" i="13"/>
  <c r="G54" i="13" s="1"/>
  <c r="E53" i="13"/>
  <c r="G53" i="13" s="1"/>
  <c r="E52" i="13"/>
  <c r="G52" i="13" s="1"/>
  <c r="E51" i="13"/>
  <c r="G51" i="13" s="1"/>
  <c r="E50" i="13"/>
  <c r="G50" i="13" s="1"/>
  <c r="E49" i="13"/>
  <c r="G49" i="13" s="1"/>
  <c r="E48" i="13"/>
  <c r="G48" i="13" s="1"/>
  <c r="E47" i="13"/>
  <c r="G47" i="13" s="1"/>
  <c r="E46" i="13"/>
  <c r="G46" i="13" s="1"/>
  <c r="D41" i="13"/>
  <c r="C41" i="13"/>
  <c r="E40" i="13"/>
  <c r="G40" i="13" s="1"/>
  <c r="E39" i="13"/>
  <c r="G39" i="13" s="1"/>
  <c r="E38" i="13"/>
  <c r="G38" i="13" s="1"/>
  <c r="E37" i="13"/>
  <c r="G37" i="13" s="1"/>
  <c r="E36" i="13"/>
  <c r="G36" i="13" s="1"/>
  <c r="E35" i="13"/>
  <c r="G35" i="13" s="1"/>
  <c r="E34" i="13"/>
  <c r="G34" i="13" s="1"/>
  <c r="E33" i="13"/>
  <c r="G33" i="13" s="1"/>
  <c r="C25" i="13"/>
  <c r="F24" i="13"/>
  <c r="F23" i="13"/>
  <c r="F22" i="13"/>
  <c r="F21" i="13"/>
  <c r="F5" i="13"/>
  <c r="D75" i="12"/>
  <c r="C75" i="12"/>
  <c r="D58" i="12"/>
  <c r="C58" i="12"/>
  <c r="E56" i="12"/>
  <c r="G56" i="12" s="1"/>
  <c r="E54" i="12"/>
  <c r="G54" i="12" s="1"/>
  <c r="E53" i="12"/>
  <c r="G53" i="12" s="1"/>
  <c r="E52" i="12"/>
  <c r="G52" i="12" s="1"/>
  <c r="E51" i="12"/>
  <c r="G51" i="12" s="1"/>
  <c r="E50" i="12"/>
  <c r="G50" i="12" s="1"/>
  <c r="E49" i="12"/>
  <c r="G49" i="12" s="1"/>
  <c r="E48" i="12"/>
  <c r="G48" i="12" s="1"/>
  <c r="E47" i="12"/>
  <c r="G47" i="12" s="1"/>
  <c r="E46" i="12"/>
  <c r="G46" i="12" s="1"/>
  <c r="D41" i="12"/>
  <c r="C41" i="12"/>
  <c r="E40" i="12"/>
  <c r="G40" i="12" s="1"/>
  <c r="E39" i="12"/>
  <c r="G39" i="12" s="1"/>
  <c r="E38" i="12"/>
  <c r="G38" i="12" s="1"/>
  <c r="E37" i="12"/>
  <c r="G37" i="12" s="1"/>
  <c r="E36" i="12"/>
  <c r="G36" i="12" s="1"/>
  <c r="E35" i="12"/>
  <c r="G35" i="12" s="1"/>
  <c r="E34" i="12"/>
  <c r="G34" i="12" s="1"/>
  <c r="E33" i="12"/>
  <c r="G33" i="12" s="1"/>
  <c r="C25" i="12"/>
  <c r="F24" i="12"/>
  <c r="F23" i="12"/>
  <c r="F22" i="12"/>
  <c r="F21" i="12"/>
  <c r="F5" i="12"/>
  <c r="D75" i="17"/>
  <c r="E69" i="17" s="1"/>
  <c r="G69" i="17" s="1"/>
  <c r="C75" i="17"/>
  <c r="G74" i="17"/>
  <c r="G73" i="17"/>
  <c r="G72" i="17"/>
  <c r="G71" i="17"/>
  <c r="G70" i="17"/>
  <c r="G68" i="17"/>
  <c r="G67" i="17"/>
  <c r="G65" i="17"/>
  <c r="D58" i="17"/>
  <c r="C58" i="17"/>
  <c r="E57" i="17"/>
  <c r="G57" i="17" s="1"/>
  <c r="E56" i="17"/>
  <c r="G56" i="17" s="1"/>
  <c r="E55" i="17"/>
  <c r="G55" i="17" s="1"/>
  <c r="E54" i="17"/>
  <c r="G54" i="17" s="1"/>
  <c r="E53" i="17"/>
  <c r="G53" i="17" s="1"/>
  <c r="E52" i="17"/>
  <c r="G52" i="17" s="1"/>
  <c r="D41" i="17"/>
  <c r="C41" i="17"/>
  <c r="E40" i="17"/>
  <c r="G40" i="17" s="1"/>
  <c r="E39" i="17"/>
  <c r="G39" i="17" s="1"/>
  <c r="E38" i="17"/>
  <c r="G38" i="17" s="1"/>
  <c r="E37" i="17"/>
  <c r="G37" i="17" s="1"/>
  <c r="E36" i="17"/>
  <c r="G36" i="17" s="1"/>
  <c r="E35" i="17"/>
  <c r="G35" i="17" s="1"/>
  <c r="E34" i="17"/>
  <c r="G34" i="17" s="1"/>
  <c r="E33" i="17"/>
  <c r="G33" i="17" s="1"/>
  <c r="C25" i="17"/>
  <c r="F22" i="17"/>
  <c r="F21" i="17"/>
  <c r="F5" i="17"/>
  <c r="G24" i="3"/>
  <c r="D29" i="3" s="1"/>
  <c r="B24" i="3"/>
  <c r="F2" i="3"/>
  <c r="F33" i="18"/>
  <c r="F32" i="18"/>
  <c r="F31" i="18"/>
  <c r="F30" i="18"/>
  <c r="F29" i="18"/>
  <c r="I75" i="10" l="1"/>
  <c r="I58" i="10"/>
  <c r="I41" i="10"/>
  <c r="I75" i="14"/>
  <c r="I58" i="14"/>
  <c r="I41" i="14"/>
  <c r="I41" i="13"/>
  <c r="I58" i="13"/>
  <c r="I75" i="13"/>
  <c r="I41" i="17"/>
  <c r="I58" i="17"/>
  <c r="I75" i="17"/>
  <c r="F25" i="22"/>
  <c r="I25" i="22" s="1"/>
  <c r="G42" i="21"/>
  <c r="F25" i="13"/>
  <c r="I25" i="13" s="1"/>
  <c r="G29" i="3"/>
  <c r="F25" i="10"/>
  <c r="I25" i="10" s="1"/>
  <c r="D28" i="3"/>
  <c r="E63" i="17"/>
  <c r="G63" i="17" s="1"/>
  <c r="G76" i="17" s="1"/>
  <c r="E51" i="17"/>
  <c r="G51" i="17" s="1"/>
  <c r="E46" i="17"/>
  <c r="G46" i="17" s="1"/>
  <c r="E50" i="17"/>
  <c r="G50" i="17" s="1"/>
  <c r="E47" i="17"/>
  <c r="G47" i="17" s="1"/>
  <c r="E49" i="17"/>
  <c r="G49" i="17" s="1"/>
  <c r="E48" i="17"/>
  <c r="G48" i="17" s="1"/>
  <c r="G42" i="19"/>
  <c r="F25" i="19"/>
  <c r="I25" i="19" s="1"/>
  <c r="G59" i="20"/>
  <c r="F25" i="21"/>
  <c r="I25" i="21" s="1"/>
  <c r="G76" i="22"/>
  <c r="F25" i="15"/>
  <c r="I25" i="15" s="1"/>
  <c r="G42" i="15"/>
  <c r="G76" i="10"/>
  <c r="G59" i="10"/>
  <c r="F25" i="14"/>
  <c r="I25" i="14" s="1"/>
  <c r="G76" i="14"/>
  <c r="F25" i="12"/>
  <c r="I25" i="12" s="1"/>
  <c r="F25" i="17"/>
  <c r="I25" i="17" s="1"/>
  <c r="G76" i="21"/>
  <c r="G59" i="14"/>
  <c r="G59" i="12"/>
  <c r="G59" i="15"/>
  <c r="G76" i="15"/>
  <c r="G42" i="22"/>
  <c r="G59" i="21"/>
  <c r="G42" i="13"/>
  <c r="G42" i="17"/>
  <c r="G59" i="13"/>
  <c r="G76" i="13"/>
  <c r="G76" i="12"/>
  <c r="G42" i="14"/>
  <c r="G59" i="22"/>
  <c r="G76" i="20"/>
  <c r="G76" i="19"/>
  <c r="G42" i="12"/>
  <c r="G42" i="10"/>
  <c r="G42" i="20"/>
  <c r="G59" i="19"/>
  <c r="G59" i="17" l="1"/>
  <c r="D32" i="3" s="1"/>
  <c r="D33" i="3" l="1"/>
  <c r="D34" i="3" s="1"/>
  <c r="G15" i="16"/>
  <c r="D36" i="3" s="1"/>
  <c r="G35" i="3" l="1"/>
</calcChain>
</file>

<file path=xl/sharedStrings.xml><?xml version="1.0" encoding="utf-8"?>
<sst xmlns="http://schemas.openxmlformats.org/spreadsheetml/2006/main" count="830" uniqueCount="199">
  <si>
    <t>Altersgruppe</t>
  </si>
  <si>
    <t>vertragl. auf-genommene Kinder **</t>
  </si>
  <si>
    <r>
      <rPr>
        <b/>
        <u/>
        <sz val="12"/>
        <color theme="1"/>
        <rFont val="Calibri"/>
        <family val="2"/>
        <scheme val="minor"/>
      </rPr>
      <t>davon</t>
    </r>
    <r>
      <rPr>
        <b/>
        <sz val="12"/>
        <color theme="1"/>
        <rFont val="Calibri"/>
        <family val="2"/>
        <scheme val="minor"/>
      </rPr>
      <t xml:space="preserve"> Kinder mit Behinderung</t>
    </r>
  </si>
  <si>
    <t>ergibt zu 
berechnende 
Plätze</t>
  </si>
  <si>
    <t xml:space="preserve">Mindestfachkraftstd. pro Woche </t>
  </si>
  <si>
    <t>0-3 Jahre</t>
  </si>
  <si>
    <t>Schulalter</t>
  </si>
  <si>
    <t>aufgenommene Kinder</t>
  </si>
  <si>
    <t>Personalbedarf</t>
  </si>
  <si>
    <t xml:space="preserve">*  Betreuungsmittelwerte der vertragl. oder satzungsgemäß vereinbarten wöchentl. Betreuungszeit der Kinder (bis zu 25 Std. = 22,5 Std.; mehr als 25 bis zu 35 Std.= 30 Std.; mehr als 35  bis unter 45 Std. = 42,5 Std.; 45 Std. und mehr = 50 Std.) </t>
  </si>
  <si>
    <r>
      <t xml:space="preserve">** Teilen sich mehrere Kinder einen Platz, gelten diese als ein Kind, sofern die Summe der wöchentl. Betreuungszeit der einzelnen Kinder 50 Std./Woche nicht überschreitet.  Der Fachkraftfaktor bestimmt sich dann nach dem Alter des jeweils jüngsten Kindes und der Betreuungsmittelwert nach der Summe der wöchentl. Betreuungszeit der einzelnen Kinder. </t>
    </r>
    <r>
      <rPr>
        <u/>
        <sz val="10"/>
        <color theme="1"/>
        <rFont val="Calibri"/>
        <family val="2"/>
        <scheme val="minor"/>
      </rPr>
      <t>Beispiel</t>
    </r>
    <r>
      <rPr>
        <sz val="10"/>
        <color theme="1"/>
        <rFont val="Calibri"/>
        <family val="2"/>
        <scheme val="minor"/>
      </rPr>
      <t xml:space="preserve">: 1 U3-Kind und ein Schulkind teilen sich einen Platz: Das U3-Kind "besetzt" den Platz am Vormittag mit 27,5 Std./Woche (7.30 Uhr bis 13.00 Uhr), das Schulkind ab Mittag mit 20 Std./Woche (13.00 - 17.00 Uhr)  </t>
    </r>
    <r>
      <rPr>
        <sz val="10"/>
        <color theme="1"/>
        <rFont val="Wingdings"/>
        <charset val="2"/>
      </rPr>
      <t>ð</t>
    </r>
    <r>
      <rPr>
        <sz val="10"/>
        <color theme="1"/>
        <rFont val="Calibri"/>
        <family val="2"/>
        <scheme val="minor"/>
      </rPr>
      <t xml:space="preserve">  Beide Kinder gelten bei der Personalberechnung als ein U3-Kind mit dem Betreuungsmittelwert 50 Std./Woche.</t>
    </r>
  </si>
  <si>
    <t>3-6 Jahre</t>
  </si>
  <si>
    <t xml:space="preserve">3- 6 Jahre </t>
  </si>
  <si>
    <t>Fachkraft-faktor</t>
  </si>
  <si>
    <t>Betreuungsmittelwert*</t>
  </si>
  <si>
    <t>Faktor</t>
  </si>
  <si>
    <t>gleichzeitig anwesende Kinder in der Gruppe 
mit Behinderung</t>
  </si>
  <si>
    <t>Kinder 0-2 Jahre</t>
  </si>
  <si>
    <t xml:space="preserve">Kinder 2-3 Jahre </t>
  </si>
  <si>
    <t>Kinder 3-6 Jahre</t>
  </si>
  <si>
    <t>Kinder im Schulalter</t>
  </si>
  <si>
    <t>Berechnung der Gruppengröße</t>
  </si>
  <si>
    <t xml:space="preserve"> Erläuterung:   25 als maximale Summe der kindbezogenen Faktoren pro Gruppe nach § 25d Abs. 1 HKJGB und 4.5 der Rahmenvereinbarung "Integrationsplatz"</t>
  </si>
  <si>
    <t>20 als maximale Anzahl an gleichzeitig anwesenden vertraglich aufgenommen Kindern nach 4.5 der Rahmenvereinbarung "Integrationsplatz"</t>
  </si>
  <si>
    <r>
      <rPr>
        <b/>
        <u/>
        <sz val="12"/>
        <color indexed="8"/>
        <rFont val="Calibri"/>
        <family val="2"/>
      </rPr>
      <t>Achtung</t>
    </r>
    <r>
      <rPr>
        <b/>
        <sz val="12"/>
        <color indexed="8"/>
        <rFont val="Calibri"/>
        <family val="2"/>
      </rPr>
      <t xml:space="preserve">: In Krippengruppen nicht mehr als 11 Kinder bei Aufnahme von einem Kind mit Behinderung und nicht mehr als 10 Kinder bei Aufnahme von zwei Kindern mit Behinderung. </t>
    </r>
  </si>
  <si>
    <r>
      <t xml:space="preserve">gleichzeitig anwesende Kinder in der Gruppe 
ohne Behinderung                            </t>
    </r>
    <r>
      <rPr>
        <sz val="12"/>
        <color indexed="8"/>
        <rFont val="Calibri"/>
        <family val="2"/>
      </rPr>
      <t xml:space="preserve">                   </t>
    </r>
  </si>
  <si>
    <r>
      <rPr>
        <b/>
        <sz val="10"/>
        <color indexed="8"/>
        <rFont val="Wingdings"/>
        <charset val="2"/>
      </rPr>
      <t xml:space="preserve">ð </t>
    </r>
    <r>
      <rPr>
        <b/>
        <sz val="10"/>
        <color indexed="8"/>
        <rFont val="Calibri"/>
        <family val="2"/>
      </rPr>
      <t>Kinder vom vollendeten 3. Lebensjahr bis zum Schuleintritt bzw. im Schulalter mit dem Faktor 1</t>
    </r>
  </si>
  <si>
    <r>
      <rPr>
        <b/>
        <sz val="10"/>
        <color indexed="8"/>
        <rFont val="Wingdings"/>
        <charset val="2"/>
      </rPr>
      <t xml:space="preserve">ð </t>
    </r>
    <r>
      <rPr>
        <b/>
        <sz val="10"/>
        <color indexed="8"/>
        <rFont val="Calibri"/>
        <family val="2"/>
      </rPr>
      <t xml:space="preserve">Kinder vom vollendeten 2. bis zum vollendeten 3. Lebensjahr mit dem Faktor 1,5 </t>
    </r>
  </si>
  <si>
    <r>
      <rPr>
        <b/>
        <sz val="10"/>
        <color indexed="8"/>
        <rFont val="Wingdings"/>
        <charset val="2"/>
      </rPr>
      <t xml:space="preserve">ð </t>
    </r>
    <r>
      <rPr>
        <b/>
        <sz val="10"/>
        <color indexed="8"/>
        <rFont val="Calibri"/>
        <family val="2"/>
      </rPr>
      <t>Kinder bis zum vollendeten 2. Lebensjahr mit dem Faktor 2,5</t>
    </r>
  </si>
  <si>
    <r>
      <rPr>
        <b/>
        <sz val="10"/>
        <color indexed="8"/>
        <rFont val="Wingdings"/>
        <charset val="2"/>
      </rPr>
      <t xml:space="preserve">ð </t>
    </r>
    <r>
      <rPr>
        <b/>
        <sz val="10"/>
        <color indexed="8"/>
        <rFont val="Calibri"/>
        <family val="2"/>
      </rPr>
      <t>Kinder mit Behinderung ab dem 1. bis zum vollendeten 3. Lebensjahr mit dem 2-fachen Faktor nach § 25d Abs. 1 Nr. 2, bzw. Nr. 3 HKJGB</t>
    </r>
  </si>
  <si>
    <r>
      <rPr>
        <b/>
        <sz val="10"/>
        <color indexed="8"/>
        <rFont val="Wingdings"/>
        <charset val="2"/>
      </rPr>
      <t xml:space="preserve">ð </t>
    </r>
    <r>
      <rPr>
        <b/>
        <sz val="10"/>
        <color indexed="8"/>
        <rFont val="Calibri"/>
        <family val="2"/>
      </rPr>
      <t>Kinder mit Behinderung ab dem vollendeten 3. Lebensjahr mit dem 3-fachen Faktor nach § 25d Abs. 1 Nr.1 HKJGB</t>
    </r>
  </si>
  <si>
    <r>
      <rPr>
        <b/>
        <sz val="12"/>
        <color indexed="8"/>
        <rFont val="Calibri"/>
        <family val="2"/>
      </rPr>
      <t xml:space="preserve">Kontrollsumme                                                              </t>
    </r>
    <r>
      <rPr>
        <b/>
        <sz val="10"/>
        <color indexed="8"/>
        <rFont val="Calibri"/>
        <family val="2"/>
      </rPr>
      <t>(darf 25 nicht überschreiten)</t>
    </r>
  </si>
  <si>
    <r>
      <t xml:space="preserve">Anzahl der Kinder in der Gruppe </t>
    </r>
    <r>
      <rPr>
        <sz val="10"/>
        <color indexed="8"/>
        <rFont val="Calibri"/>
        <family val="2"/>
      </rPr>
      <t>(wird automatisch errechnet)</t>
    </r>
  </si>
  <si>
    <t xml:space="preserve">Bitte füllen Sie für jede Ihrer Gruppen ein separates Tabellenblatt aus!      </t>
  </si>
  <si>
    <t>Landkreis Marburg -Biedenkopf</t>
  </si>
  <si>
    <t>benötigte Fachkraftstunden:</t>
  </si>
  <si>
    <t>vorhandene Integrationen in der Einrichtung:</t>
  </si>
  <si>
    <t>vorhandene Fachkraftstunden:</t>
  </si>
  <si>
    <t>Gruppe 5</t>
  </si>
  <si>
    <t>Name, Vorname</t>
  </si>
  <si>
    <t xml:space="preserve">Geburtsjahr </t>
  </si>
  <si>
    <t>Einstellungs-datum</t>
  </si>
  <si>
    <t>Summe Personal:</t>
  </si>
  <si>
    <t>wöchentliche Arbeitszeit</t>
  </si>
  <si>
    <t>Summe:</t>
  </si>
  <si>
    <t>Gruppe 2</t>
  </si>
  <si>
    <t>Gruppe 3</t>
  </si>
  <si>
    <t>Gruppe 4</t>
  </si>
  <si>
    <t>Gruppe 6</t>
  </si>
  <si>
    <t>Angaben zum Personal der Tageseinrichtung</t>
  </si>
  <si>
    <t>Differenz</t>
  </si>
  <si>
    <t>Gruppe 1</t>
  </si>
  <si>
    <t xml:space="preserve">Es sind Formeln hinterlegt. </t>
  </si>
  <si>
    <t>Die Angaben aus allen Anlageblättern werden automatisch zusammengefügt.</t>
  </si>
  <si>
    <t>Bitte beachten Sie die eigenständigen Tabellen für:</t>
  </si>
  <si>
    <t>Kinder mit Behinderung werden jeweils mit 1 zusätzlichen Platz berechnet</t>
  </si>
  <si>
    <t>Hier handelt es sich um Gruppen, die von der Höchstbelegung nach § 25 d HKJGB abweichen, z.B. Regelgruppen mit 20 Plätzen in der Betriebserlaubnis.</t>
  </si>
  <si>
    <t>1. Angaben zur Tageseinrichtung:</t>
  </si>
  <si>
    <t>2. Angaben zum Träger:</t>
  </si>
  <si>
    <t>Einr.-Nr.:</t>
  </si>
  <si>
    <t>Träger-Nr.:</t>
  </si>
  <si>
    <t>Name:</t>
  </si>
  <si>
    <t>Straße/Hausnr.:</t>
  </si>
  <si>
    <t>PLZ/Ort:</t>
  </si>
  <si>
    <t>Telefon:</t>
  </si>
  <si>
    <t>Fax:</t>
  </si>
  <si>
    <t>E-Mail:</t>
  </si>
  <si>
    <t>3. Angaben zur Betriebserlaubnis:</t>
  </si>
  <si>
    <t>5. Angaben zu den Öffnungszeiten der Tageseinrichtung insgesamt:</t>
  </si>
  <si>
    <t>Täglich (Montag bis Freitag) von</t>
  </si>
  <si>
    <t>bis</t>
  </si>
  <si>
    <t>Sonstige Regelungen:</t>
  </si>
  <si>
    <t>6. Ansprechpartner/-in bei Rückfragen:</t>
  </si>
  <si>
    <t>Ort, Datum</t>
  </si>
  <si>
    <t xml:space="preserve">Rechtsverbindliche Unterschrift des Trägers </t>
  </si>
  <si>
    <t>Anlage</t>
  </si>
  <si>
    <t>Leitung:</t>
  </si>
  <si>
    <t>Trägervertreter:</t>
  </si>
  <si>
    <t>Name der Kita:</t>
  </si>
  <si>
    <t>Summe Personal</t>
  </si>
  <si>
    <t xml:space="preserve"> Angaben zum  Personal für Integration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</si>
  <si>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</si>
  <si>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</si>
  <si>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</si>
  <si>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</si>
  <si>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</si>
  <si>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</si>
  <si>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</si>
  <si>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</si>
  <si>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</si>
  <si>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</si>
  <si>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</si>
  <si>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</si>
  <si>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</si>
  <si>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</si>
  <si>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</si>
  <si>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</si>
  <si>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</si>
  <si>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</si>
  <si>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</si>
  <si>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</si>
  <si>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Einrichtung:</t>
  </si>
  <si>
    <t xml:space="preserve"> Angaben zum  weiteren Personal für Sprachförderung, Hauswirtschaft, Ergotherapeutin etc. </t>
  </si>
  <si>
    <t>Kita:</t>
  </si>
  <si>
    <t>bewilligte  Integrationsstunden:</t>
  </si>
  <si>
    <t>vorhandene Integrationsstunden</t>
  </si>
  <si>
    <r>
      <t xml:space="preserve">** Teilen sich mehrere Kinder einen Platz, gelten diese als ein Kind, sofern die Summe der wöchentl. Betreuungszeit der einzelnen Kinder 50 Std./Woche nicht überschreitet.  Der Fachkraftfaktor bestimmt sich dann nach dem Alter des jeweils jüngsten Kindes und der Betreuungsmittelwert nach der Summe der wöchentl. Betreuungszeit der einzelnen Kinder. </t>
    </r>
    <r>
      <rPr>
        <u/>
        <sz val="10"/>
        <color theme="1"/>
        <rFont val="Calibri"/>
        <family val="2"/>
        <scheme val="minor"/>
      </rPr>
      <t>Beispiel</t>
    </r>
    <r>
      <rPr>
        <sz val="10"/>
        <color theme="1"/>
        <rFont val="Calibri"/>
        <family val="2"/>
        <scheme val="minor"/>
      </rPr>
      <t xml:space="preserve">: 1 U3-Kind und ein Schulkind teilen sich einen Platz: Das U3-Kind "besetzt" den Platz am Vormittag mit 27,5 Std./Woche (7.30 Uhr bis 13.00 Uhr), das Schulkind ab Mittag mit 20 Std./Woche (13.00 - 17.00 Uhr)  </t>
    </r>
    <r>
      <rPr>
        <sz val="10"/>
        <color theme="1"/>
        <rFont val="Wingdings"/>
        <charset val="2"/>
      </rPr>
      <t>ð</t>
    </r>
    <r>
      <rPr>
        <sz val="10"/>
        <color theme="1"/>
        <rFont val="Calibri"/>
        <family val="2"/>
        <scheme val="minor"/>
      </rPr>
      <t xml:space="preserve">  Beide Kinder gelten bei der Personalberechnung als ein U3-Kind mit dem Betreuungsmittelwert 50 Std./Woche.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</si>
  <si>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Kreisausschuss</t>
  </si>
  <si>
    <r>
      <rPr>
        <sz val="13"/>
        <color theme="1"/>
        <rFont val="Arial"/>
        <family val="2"/>
      </rPr>
      <t xml:space="preserve">Kreisausschuss                                             </t>
    </r>
    <r>
      <rPr>
        <sz val="10"/>
        <color theme="1"/>
        <rFont val="Arial"/>
        <family val="2"/>
      </rPr>
      <t>Fachbereich Familie, Jugend und Soziales</t>
    </r>
  </si>
  <si>
    <t>Fachbereich Familie, Jugend und Soziales</t>
  </si>
  <si>
    <t>4. Angaben zu den belegten Plätzen:</t>
  </si>
  <si>
    <t>Gruppe Nr.</t>
  </si>
  <si>
    <t>erste Gruppe</t>
  </si>
  <si>
    <t>zweite Gruppe</t>
  </si>
  <si>
    <t>dritte Gruppe</t>
  </si>
  <si>
    <t>vierte Gruppe</t>
  </si>
  <si>
    <t>fünfte Gruppe</t>
  </si>
  <si>
    <t>Gruppenname:</t>
  </si>
  <si>
    <t>sechste Gruppe</t>
  </si>
  <si>
    <t>siebte Gruppe</t>
  </si>
  <si>
    <t>achte Gruppe</t>
  </si>
  <si>
    <t>neunte Gruppe</t>
  </si>
  <si>
    <t>zehnte Gruppe</t>
  </si>
  <si>
    <t>Summenblatt</t>
  </si>
  <si>
    <t>Gruppe 7</t>
  </si>
  <si>
    <t>Gruppe 8</t>
  </si>
  <si>
    <t>Gruppe 9</t>
  </si>
  <si>
    <t>Gruppe 10</t>
  </si>
  <si>
    <t>Auf den Mindestpersonal-
bedarf anrechenbare Stunden</t>
  </si>
  <si>
    <t>Jährliche Meldung nach § 47 SGB VIII</t>
  </si>
  <si>
    <t>Datum der Betriebserlaubnis:</t>
  </si>
  <si>
    <t>Gültigkeit der Betriebserlaubnis ab 
(nur bei bereits bestehender Betriebserlaubnis auszufüllen:</t>
  </si>
  <si>
    <t>Bitte klicken Sie diese Zelle an und wählen anhand des Auswahlpfeiles zutreffendes aus:</t>
  </si>
  <si>
    <t>Bitte Zelle anklicken und auswählen:</t>
  </si>
  <si>
    <t>Blätter Gruppe 1 – Gruppe 10</t>
  </si>
  <si>
    <t>Personalberechnung zum Integrationsantrag</t>
  </si>
  <si>
    <t xml:space="preserve">Integrationsmaßnahme/n geplant zum: </t>
  </si>
  <si>
    <t>Gesamtplätze laut Betriebserlaubnis:</t>
  </si>
  <si>
    <t>Alle auszufüllenden Felder sind grau unterlegt.</t>
  </si>
  <si>
    <t>Stempel</t>
  </si>
  <si>
    <t xml:space="preserve">Wir erklären, </t>
  </si>
  <si>
    <t>dass die in diesem Rechner gemachten Angaben vollständig und richtig sind.</t>
  </si>
  <si>
    <t>Integrationskinder</t>
  </si>
  <si>
    <t>Deckblatt</t>
  </si>
  <si>
    <t>Bitte geben Sie hier die allgemeinen Daten zur entsprechenden Kindertagesstätte ein.</t>
  </si>
  <si>
    <t>Die im folgenden erhobenen personenbezogenen Daten sind verpflichtende Angaben  zum Schutz von Kindern in Tageseinrichtungen nach den §§ 45 bis 48 SGB VIII in Verbindung mit § 15 HKJGB. Sie werden ausschließlich zum Zweck dieser Aufgabenerfüllung verwendet und ggf. in einem automatisierten Verfahren gespeichert. Die betroffenen Personen sind hiervon in geeigneter Weise in Kenntnis zu setzen.</t>
  </si>
  <si>
    <t>Funktion</t>
  </si>
  <si>
    <r>
      <t>wöchentliche 
Arbeitszeit</t>
    </r>
    <r>
      <rPr>
        <b/>
        <vertAlign val="superscript"/>
        <sz val="12"/>
        <color theme="1"/>
        <rFont val="Calibri"/>
        <family val="2"/>
        <scheme val="minor"/>
      </rPr>
      <t>3</t>
    </r>
  </si>
  <si>
    <r>
      <t>Ausbildung</t>
    </r>
    <r>
      <rPr>
        <b/>
        <vertAlign val="superscript"/>
        <sz val="12"/>
        <color theme="1"/>
        <rFont val="Calibri"/>
        <family val="2"/>
        <scheme val="minor"/>
      </rPr>
      <t>2</t>
    </r>
  </si>
  <si>
    <t xml:space="preserve">3 Bei Personen im Anerkennungsjahr ist hier nach § 25b Abs. 2 Satz 1 Nr. 3 HKJGB i.V.m. § 25c Abs. 4 HKJGB nur eine 50 % Anrechnung möglich. Im Falle einer vorherigen Ausbildung als Sozialassistentin/Sozialassistent ist eine Anrechnung der kompletten Stundenzahl nach § 25b Abs. 2 Satz 1 Nr. 5 HKJGB möglich. </t>
  </si>
  <si>
    <t>Legende:</t>
  </si>
  <si>
    <r>
      <t xml:space="preserve">Bitte tragen Sie alle vertraglich aufgenommenen Kinder ein, das Programm rechnet </t>
    </r>
    <r>
      <rPr>
        <b/>
        <u/>
        <sz val="12"/>
        <color theme="1"/>
        <rFont val="Calibri"/>
        <family val="2"/>
        <scheme val="minor"/>
      </rPr>
      <t xml:space="preserve">automatisch </t>
    </r>
    <r>
      <rPr>
        <sz val="12"/>
        <color theme="1"/>
        <rFont val="Calibri"/>
        <family val="2"/>
        <scheme val="minor"/>
      </rPr>
      <t>die zusätzlichen (sog. virtuellen) Kinder für Integrationsmaßnahmen mit ein.</t>
    </r>
  </si>
  <si>
    <r>
      <t xml:space="preserve">Bitte füllen Sie für </t>
    </r>
    <r>
      <rPr>
        <b/>
        <u/>
        <sz val="12"/>
        <color theme="1"/>
        <rFont val="Calibri"/>
        <family val="2"/>
        <scheme val="minor"/>
      </rPr>
      <t>jede Gruppe</t>
    </r>
    <r>
      <rPr>
        <sz val="12"/>
        <color theme="1"/>
        <rFont val="Calibri"/>
        <family val="2"/>
        <scheme val="minor"/>
      </rPr>
      <t xml:space="preserve"> Ihrer Kita ein einzelnes Tabellenblatt aus!</t>
    </r>
  </si>
  <si>
    <r>
      <rPr>
        <b/>
        <u/>
        <sz val="12"/>
        <color theme="1"/>
        <rFont val="Calibri"/>
        <family val="2"/>
        <scheme val="minor"/>
      </rPr>
      <t>Regelgruppe</t>
    </r>
    <r>
      <rPr>
        <sz val="12"/>
        <color theme="1"/>
        <rFont val="Calibri"/>
        <family val="2"/>
        <scheme val="minor"/>
      </rPr>
      <t xml:space="preserve"> bzw. </t>
    </r>
    <r>
      <rPr>
        <b/>
        <u/>
        <sz val="12"/>
        <color theme="1"/>
        <rFont val="Calibri"/>
        <family val="2"/>
        <scheme val="minor"/>
      </rPr>
      <t>altersübergreifende Gruppe</t>
    </r>
    <r>
      <rPr>
        <sz val="12"/>
        <color theme="1"/>
        <rFont val="Calibri"/>
        <family val="2"/>
        <scheme val="minor"/>
      </rPr>
      <t xml:space="preserve"> (blau)</t>
    </r>
    <r>
      <rPr>
        <sz val="12"/>
        <color rgb="FF00B050"/>
        <rFont val="Calibri"/>
        <family val="2"/>
        <scheme val="minor"/>
      </rPr>
      <t xml:space="preserve"> </t>
    </r>
  </si>
  <si>
    <r>
      <t>·         1 Kind mit Behinderung „</t>
    </r>
    <r>
      <rPr>
        <i/>
        <sz val="12"/>
        <color theme="1"/>
        <rFont val="Calibri"/>
        <family val="2"/>
        <scheme val="minor"/>
      </rPr>
      <t>ergibt zu berechnende Plätze“</t>
    </r>
    <r>
      <rPr>
        <sz val="12"/>
        <color theme="1"/>
        <rFont val="Calibri"/>
        <family val="2"/>
        <scheme val="minor"/>
      </rPr>
      <t>: 5 Plätze zusätzlich</t>
    </r>
  </si>
  <si>
    <r>
      <t>·         2 Kinder mit Behinderung „</t>
    </r>
    <r>
      <rPr>
        <i/>
        <sz val="12"/>
        <color theme="1"/>
        <rFont val="Calibri"/>
        <family val="2"/>
        <scheme val="minor"/>
      </rPr>
      <t>ergibt zu berechnende Plätze“</t>
    </r>
    <r>
      <rPr>
        <sz val="12"/>
        <color theme="1"/>
        <rFont val="Calibri"/>
        <family val="2"/>
        <scheme val="minor"/>
      </rPr>
      <t>: je Kind 2,5 Plätze zusätzlich</t>
    </r>
  </si>
  <si>
    <r>
      <t>·         3 bis 5 Kinder mit Behinderung „</t>
    </r>
    <r>
      <rPr>
        <i/>
        <sz val="12"/>
        <color theme="1"/>
        <rFont val="Calibri"/>
        <family val="2"/>
        <scheme val="minor"/>
      </rPr>
      <t>ergibt zu berechnende Plätze“</t>
    </r>
    <r>
      <rPr>
        <sz val="12"/>
        <color theme="1"/>
        <rFont val="Calibri"/>
        <family val="2"/>
        <scheme val="minor"/>
      </rPr>
      <t>: je Kind 2 Plätze zusätzlich</t>
    </r>
  </si>
  <si>
    <r>
      <rPr>
        <b/>
        <sz val="12"/>
        <color theme="1"/>
        <rFont val="Calibri"/>
        <family val="2"/>
        <scheme val="minor"/>
      </rPr>
      <t>Gruppe für die keine virtuellen Kinder einzurechnen sind</t>
    </r>
    <r>
      <rPr>
        <sz val="12"/>
        <color theme="1"/>
        <rFont val="Calibri"/>
        <family val="2"/>
        <scheme val="minor"/>
      </rPr>
      <t xml:space="preserve"> (grün)</t>
    </r>
  </si>
  <si>
    <r>
      <rPr>
        <b/>
        <sz val="12"/>
        <rFont val="Calibri"/>
        <family val="2"/>
        <scheme val="minor"/>
      </rPr>
      <t>3</t>
    </r>
    <r>
      <rPr>
        <sz val="12"/>
        <rFont val="Calibri"/>
        <family val="2"/>
        <scheme val="minor"/>
      </rPr>
      <t xml:space="preserve"> Bei Personen im Anerkennungsjahr ist hier nach § 25b Abs. 2 Satz 1 Nr. 3 HKJGB i.V.m. § 25c Abs. 4 HKJGB nur eine 50 % Anrechnung möglich. Im Falle einer vorherigen Ausbildung als Sozialassistentin/Sozialassistent ist eine Anrechnung der kompletten Stundenzahl nach § 25b Abs. 2 Satz 1 Nr. 5 HKJGB möglich. </t>
    </r>
  </si>
  <si>
    <t>bewilligte/beantragte Integrationsstunden**</t>
  </si>
  <si>
    <r>
      <t xml:space="preserve">Regelgruppen mit Gruppengrößen von 20 und weniger laut Betrieberlaubnis
</t>
    </r>
    <r>
      <rPr>
        <b/>
        <sz val="10"/>
        <color theme="0"/>
        <rFont val="Calibri"/>
        <family val="2"/>
        <scheme val="minor"/>
      </rPr>
      <t>(Abweichung von der Höchstbelegung nach § 25d Abs. 1 HKJGB)</t>
    </r>
  </si>
  <si>
    <t>* Hier bitte alle Integrationskinder eintragen für die Sie bereits eine Bewilligung haben und für die Sie im beantragten Zeitraum eine Integrationsmaßnahme beantragen.</t>
  </si>
  <si>
    <r>
      <t xml:space="preserve"> Angaben zum pädagogischen Personal (§ 25c i.V. mit § 25b HKJGB)</t>
    </r>
    <r>
      <rPr>
        <b/>
        <sz val="14"/>
        <color theme="1"/>
        <rFont val="Calibri"/>
        <family val="2"/>
        <scheme val="minor"/>
      </rPr>
      <t xml:space="preserve">
und Personen mit fachfremder Ausbildung (dazu s. oben): </t>
    </r>
  </si>
  <si>
    <t>In der Kita bewilligte/beantragte Integrationsmaßnahmen zum Zeitpunkt der beantragten Integrationsmaßnahme</t>
  </si>
  <si>
    <t>Namen der Integrationskinder (Nachname, Vorname)</t>
  </si>
  <si>
    <r>
      <rPr>
        <b/>
        <sz val="18"/>
        <color indexed="8"/>
        <rFont val="Calibri"/>
        <family val="2"/>
      </rPr>
      <t xml:space="preserve"> Benötigte Angaben zur Personal- und Gruppenberechnung                                                           </t>
    </r>
    <r>
      <rPr>
        <b/>
        <u/>
        <sz val="18"/>
        <color indexed="8"/>
        <rFont val="Calibri"/>
        <family val="2"/>
      </rPr>
      <t xml:space="preserve">                                                                      </t>
    </r>
    <r>
      <rPr>
        <b/>
        <sz val="18"/>
        <color indexed="8"/>
        <rFont val="Calibri"/>
        <family val="2"/>
      </rPr>
      <t xml:space="preserve">  </t>
    </r>
  </si>
  <si>
    <t>zum beantragten Zeitpunkt:</t>
  </si>
  <si>
    <t xml:space="preserve"> Bitte wählen Sie zuerst aus, ob es sich um eine reine Krippengruppe,eine Regelgruppe/AÜ-Gruppe handelt oder eine Gruppe für die keine virtuellen Kinder einzurechnen sind!</t>
  </si>
  <si>
    <t>Angaben zu Personen mit fachfremder Ausbildung mit Genehmigung des Jugendamtes
zum Einsatz als Fachkraft zur Mitarbeit*:</t>
  </si>
  <si>
    <t xml:space="preserve"> Zusatzstunden** beim pädagogischen Personal zur Sicherstellung der Vorgaben aus (§ 25c i.V. mit § 25b HKJGB): </t>
  </si>
  <si>
    <t>** Zusätzliche Stunden beim Personal, die außerhalb des eigentlichen Arbeitsvertrages vorübergehend zur Sicherstellung des Personalbedarfs nach HKJGB erbracht werden.</t>
  </si>
  <si>
    <t>Hinweise zum Ausfüllen der Personalberechnung</t>
  </si>
  <si>
    <t>Personalberechnung: Jährliche Meldung/Betriebserlaubnis</t>
  </si>
  <si>
    <t xml:space="preserve">dass der Personalrechner und die Angaben sich auf das Datum zum </t>
  </si>
  <si>
    <t>beziehen.</t>
  </si>
  <si>
    <r>
      <t>Führungszeugnis vom</t>
    </r>
    <r>
      <rPr>
        <b/>
        <vertAlign val="superscript"/>
        <sz val="12"/>
        <color theme="1"/>
        <rFont val="Calibri"/>
        <family val="2"/>
        <scheme val="minor"/>
      </rPr>
      <t>1</t>
    </r>
  </si>
  <si>
    <t xml:space="preserve">1 Im Rahmen der Prüfung der Voraussetzungen zur Erteilung einer Betriebserlaubnis ist nach § 45 Abs. 3 Nr. 2 SGB VIII im Hinblick auf die Eignung des Personals nachzuweisen, dass die Vorlage und Prüfung von aufgabenspezifischen Ausbildungsnachweisen sowie von Führungszeugnissen nach § 30 Abs. 5 und § 30a Abs. 1 des Bundeszentralregistergesetzes sichergestellt ist. Bitte keine Führungszeugnisse in der Anlage beifügen! Die Bestimmungen zum Datenschutz nach § 72a Abs. 5 SGB VIII sind zu beachten. </t>
  </si>
  <si>
    <r>
      <t xml:space="preserve"> Krippengruppen</t>
    </r>
    <r>
      <rPr>
        <b/>
        <sz val="10"/>
        <color theme="0"/>
        <rFont val="Calibri"/>
        <family val="2"/>
        <scheme val="minor"/>
      </rPr>
      <t xml:space="preserve"> (Einberechnung der sog. virtuellen Kinder bei Integration)</t>
    </r>
  </si>
  <si>
    <r>
      <t xml:space="preserve">Regelgruppen und altersübergreifenden Gruppen </t>
    </r>
    <r>
      <rPr>
        <b/>
        <sz val="10"/>
        <color theme="0"/>
        <rFont val="Calibri"/>
        <family val="2"/>
        <scheme val="minor"/>
      </rPr>
      <t>(Einberechnung sog. virtueller Kinder bei integration)</t>
    </r>
  </si>
  <si>
    <r>
      <rPr>
        <b/>
        <sz val="12"/>
        <rFont val="Calibri"/>
        <family val="2"/>
        <scheme val="minor"/>
      </rPr>
      <t>1</t>
    </r>
    <r>
      <rPr>
        <sz val="12"/>
        <rFont val="Calibri"/>
        <family val="2"/>
        <scheme val="minor"/>
      </rPr>
      <t xml:space="preserve"> Im Rahmen der Prüfung der Voraussetzungen zur Erteilung einer Betriebserlaubnis ist nach § 45 Abs. 3 Nr. 2 SGB VIII im Hinblick auf die Eignung des Personals nachzuweisen, dass die Vorlage und Prüfung von aufgabenspezifischen Ausbildungsnachweisen sowie von Führungszeugnissen nach § 30 Abs. 5 und § 30a Abs. 1 des Bundeszentralregistergesetzes sichergestellt ist. Bitte keine Führungszeugnisse in der Anlage beifügen! Die Bestimmungen zum Datenschutz nach § 72a Abs. 5 SGB VIII sind zu beachten. </t>
    </r>
  </si>
  <si>
    <t>plus 15 % Ausfallzeiten:</t>
  </si>
  <si>
    <t>ergibt Summe benötigte Fachkraftstunden:</t>
  </si>
  <si>
    <t>Zusammenfassung der Ergebnisse</t>
  </si>
  <si>
    <t>Bitte beachten Sie, dass die Hinweise in rot auftauchen, wenn Sie etwas nicht vollständig ausgefüllt haben oder die Zahlen nicht übereinstimmen.</t>
  </si>
  <si>
    <t>Zusammenfassung der Ergebnisse für den Fachdienst Frühe Kindheit und Familie</t>
  </si>
  <si>
    <r>
      <rPr>
        <b/>
        <u/>
        <sz val="12"/>
        <color theme="1"/>
        <rFont val="Calibri"/>
        <family val="2"/>
        <scheme val="minor"/>
      </rPr>
      <t>Krippengruppe</t>
    </r>
    <r>
      <rPr>
        <sz val="12"/>
        <color theme="1"/>
        <rFont val="Calibri"/>
        <family val="2"/>
        <scheme val="minor"/>
      </rPr>
      <t xml:space="preserve"> (rot)</t>
    </r>
    <r>
      <rPr>
        <sz val="12"/>
        <color rgb="FF00B050"/>
        <rFont val="Calibri"/>
        <family val="2"/>
        <scheme val="minor"/>
      </rPr>
      <t xml:space="preserve"> </t>
    </r>
  </si>
  <si>
    <t>Anlage Personal</t>
  </si>
  <si>
    <r>
      <t xml:space="preserve">Denken Sie insbesondere an die Eintragung des </t>
    </r>
    <r>
      <rPr>
        <b/>
        <u/>
        <sz val="12"/>
        <rFont val="Calibri"/>
        <family val="2"/>
        <scheme val="minor"/>
      </rPr>
      <t xml:space="preserve">Stichtags/Antragsdatum </t>
    </r>
    <r>
      <rPr>
        <sz val="12"/>
        <rFont val="Calibri"/>
        <family val="2"/>
        <scheme val="minor"/>
      </rPr>
      <t xml:space="preserve">(z. B. Beginn der BE, Jährliche Meldung usw.). </t>
    </r>
  </si>
  <si>
    <t>Damit die Summenbildungen korrekt erfolgen, müssen vorher die Tabellenblätter der Gruppen ausgefüllt worden sein.</t>
  </si>
  <si>
    <r>
      <t xml:space="preserve">Bitte beachten Sie hier die Erläuterungen unter den Tabellen. Hierbei sind insbesondere die </t>
    </r>
    <r>
      <rPr>
        <b/>
        <u/>
        <sz val="12"/>
        <color theme="1"/>
        <rFont val="Calibri"/>
        <family val="2"/>
        <scheme val="minor"/>
      </rPr>
      <t>Codierungen</t>
    </r>
    <r>
      <rPr>
        <sz val="12"/>
        <color theme="1"/>
        <rFont val="Calibri"/>
        <family val="2"/>
        <scheme val="minor"/>
      </rPr>
      <t xml:space="preserve"> zu verwenden (siehe unten: Legende).</t>
    </r>
  </si>
  <si>
    <r>
      <t>Bei den Angaben zum pädagogischen Personal bitte</t>
    </r>
    <r>
      <rPr>
        <b/>
        <sz val="12"/>
        <color theme="1"/>
        <rFont val="Calibri"/>
        <family val="2"/>
        <scheme val="minor"/>
      </rPr>
      <t xml:space="preserve"> </t>
    </r>
    <r>
      <rPr>
        <b/>
        <u/>
        <sz val="12"/>
        <color theme="1"/>
        <rFont val="Calibri"/>
        <family val="2"/>
        <scheme val="minor"/>
      </rPr>
      <t>alle Fachkraftstunden zum Stichtag</t>
    </r>
    <r>
      <rPr>
        <sz val="12"/>
        <color theme="1"/>
        <rFont val="Calibri"/>
        <family val="2"/>
        <scheme val="minor"/>
      </rPr>
      <t xml:space="preserve"> eintragen.                                                                  </t>
    </r>
  </si>
  <si>
    <t>dass sich die Angaben in diesem Rechner auf den/das zuvor benannten Stichtag bzw. Antragsdatum beziehen.</t>
  </si>
  <si>
    <t xml:space="preserve">dass entsprechend § 45 Abs. 3 Nr. 2 SGB VIII im Hinblick auf die Eignung des Personals die Vorlage und Prüfung von aufgabenspezifischen 
Ausbildungsnachweisen sowie von aktuellen Führungszeugnissen nach § 30 Abs. 5 und § 30a Abs. 1 des Bundeszentralregistergesetzes sichergestellt sind. </t>
  </si>
  <si>
    <t>dass die Vorlage und Prüfung der o.g. Führungszeugnisse nach Ablauf von längstens 5 Jahren erneuert werden.</t>
  </si>
  <si>
    <t>dass o.g. Führungszeugnisse für neben- und ehrenamtlich tätige Personen entsprechend § 72a Abs. 4 SGB VIII ebenfalls vorliegen und geprüft werden.</t>
  </si>
  <si>
    <r>
      <rPr>
        <b/>
        <sz val="12"/>
        <rFont val="Calibri"/>
        <family val="2"/>
        <scheme val="minor"/>
      </rPr>
      <t>2</t>
    </r>
    <r>
      <rPr>
        <sz val="12"/>
        <rFont val="Calibri"/>
        <family val="2"/>
        <scheme val="minor"/>
      </rPr>
      <t xml:space="preserve"> Tragen Sie hier die relevante Ausbildung der entsprechenden Person ein. 
Sonderformen:
- PivA und PiA: Bei der vom Land geförderten PivA-Ausbildung werden Studierende im 1. Ausbildungsjahr nicht auf den Fachkraftschlüssel angerechnet, im 2. Jahr können Sie zu 30 % und im 3. Jahr zu 70 % angerechnet werden. Diese Prozentangaben beziehen sich auf die tatsächliche Anwesenheit der Studierenden in der Praxis. Bei einer nicht-geförderten Ausbildung können 100 % der tatsächlichen Anwesenheit der Studierenden in der Praxis angerechnet werden. Bitte tragen Sie in die Spalte "Ausbildung" ein "</t>
    </r>
    <r>
      <rPr>
        <b/>
        <u/>
        <sz val="12"/>
        <rFont val="Calibri"/>
        <family val="2"/>
        <scheme val="minor"/>
      </rPr>
      <t>g</t>
    </r>
    <r>
      <rPr>
        <sz val="12"/>
        <rFont val="Calibri"/>
        <family val="2"/>
        <scheme val="minor"/>
      </rPr>
      <t>" für gefördert oder "</t>
    </r>
    <r>
      <rPr>
        <b/>
        <u/>
        <sz val="12"/>
        <rFont val="Calibri"/>
        <family val="2"/>
        <scheme val="minor"/>
      </rPr>
      <t>ng</t>
    </r>
    <r>
      <rPr>
        <sz val="12"/>
        <rFont val="Calibri"/>
        <family val="2"/>
        <scheme val="minor"/>
      </rPr>
      <t xml:space="preserve">" für nicht-gefördert sowie die </t>
    </r>
    <r>
      <rPr>
        <b/>
        <u/>
        <sz val="12"/>
        <rFont val="Calibri"/>
        <family val="2"/>
        <scheme val="minor"/>
      </rPr>
      <t>Zahl des entsprechenden Ausbildungsjahres</t>
    </r>
    <r>
      <rPr>
        <sz val="12"/>
        <rFont val="Calibri"/>
        <family val="2"/>
        <scheme val="minor"/>
      </rPr>
      <t xml:space="preserve"> ein, sodass es z. B. so aussehen könnte ng3 PiA oder g2 PivA.
- DQR 4 oder höher: Mitarbeitende mit einem Berufsabschluss entprechend mindestens dem DQR4-Niveau, welche entsprechend § 25b Abs. 6 HKJGB durch das zuständige Jugendamt genehmigt wurden. Bitte tragen Sie diese mit der Abkürzung </t>
    </r>
    <r>
      <rPr>
        <b/>
        <sz val="12"/>
        <rFont val="Calibri"/>
        <family val="2"/>
        <scheme val="minor"/>
      </rPr>
      <t>DQR 4</t>
    </r>
    <r>
      <rPr>
        <sz val="12"/>
        <rFont val="Calibri"/>
        <family val="2"/>
        <scheme val="minor"/>
      </rPr>
      <t xml:space="preserve"> ein.
- Studierende entsprechend § 25b Abs. 2 HKJGB bitte mit dem </t>
    </r>
    <r>
      <rPr>
        <b/>
        <sz val="12"/>
        <rFont val="Calibri"/>
        <family val="2"/>
        <scheme val="minor"/>
      </rPr>
      <t>vollständigen Studiengang</t>
    </r>
    <r>
      <rPr>
        <sz val="12"/>
        <rFont val="Calibri"/>
        <family val="2"/>
        <scheme val="minor"/>
      </rPr>
      <t xml:space="preserve"> eintragen. 
- Temporäre Sondergenehmigungen , die aufgrund von besonderen Gegebenheiten durch das HMSI ermöglicht werden und das zuständige Jugendamt genehmigt wurden wie z. B. Einsatz von fachfremden Personal während der Corona-Pandemie mit einem </t>
    </r>
    <r>
      <rPr>
        <b/>
        <sz val="12"/>
        <rFont val="Calibri"/>
        <family val="2"/>
        <scheme val="minor"/>
      </rPr>
      <t>"S"</t>
    </r>
    <r>
      <rPr>
        <sz val="12"/>
        <rFont val="Calibri"/>
        <family val="2"/>
        <scheme val="minor"/>
      </rPr>
      <t xml:space="preserve"> einzutragen. </t>
    </r>
  </si>
  <si>
    <t>25 % des Mindest- 
personalbedarfs ohne Leitungszeiten</t>
  </si>
  <si>
    <r>
      <t xml:space="preserve">* Personen mit fachfremder Ausbildung, für die nach § 25b Abs. 2 Satz 1 Nr. 6 HKJGB die Genehmigung des Jugendamtes vorliegt, 
können nach § 25b Abs. 2 Satz 2 HKJGB mit einem Stundenumfang </t>
    </r>
    <r>
      <rPr>
        <b/>
        <sz val="10"/>
        <color theme="1"/>
        <rFont val="Calibri"/>
        <family val="2"/>
        <scheme val="minor"/>
      </rPr>
      <t>von bis zu 25 % des Mindestpersonalbedarfs ohne Leitungszeiten auf den Mindestperonalbedarf angerechnet werden</t>
    </r>
    <r>
      <rPr>
        <sz val="10"/>
        <color theme="1"/>
        <rFont val="Calibri"/>
        <family val="2"/>
        <scheme val="minor"/>
      </rPr>
      <t xml:space="preserve"> (nicht anrechenbare Zeiten sind Zeiten als Zusatzpersonal (siehe weiter unten)</t>
    </r>
  </si>
  <si>
    <r>
      <t>2 Tragen Sie hier die relevante Ausbildung der entsprechenden Person ein. 
Sonderformen:
- PivA und PiA: Bei der vom Land geförderten PivA-Ausbildung werden Studierende im 1. Ausbildungsjahr nicht auf den Fachkraftschlüssel angerechnet, im 2. Jahr können Sie zu 30 % und im 3. Jahr zu 70 % angerechnet werden. Diese Prozentangaben beziehen sich auf die tatsächliche Anwesenheit der Studierenden in der Praxis. Bei einer nicht-geförderten Ausbildung können 100 % der tatsächlichen Anwesenheit der Studierenden in der Praxis angerechnet werden. Bitte tragen Sie in die Spalte "Ausbildung" ein "</t>
    </r>
    <r>
      <rPr>
        <b/>
        <u/>
        <sz val="10"/>
        <rFont val="Calibri"/>
        <family val="2"/>
        <scheme val="minor"/>
      </rPr>
      <t>g</t>
    </r>
    <r>
      <rPr>
        <sz val="10"/>
        <rFont val="Calibri"/>
        <family val="2"/>
        <scheme val="minor"/>
      </rPr>
      <t>" für gefördert oder "</t>
    </r>
    <r>
      <rPr>
        <b/>
        <u/>
        <sz val="10"/>
        <rFont val="Calibri"/>
        <family val="2"/>
        <scheme val="minor"/>
      </rPr>
      <t>ng</t>
    </r>
    <r>
      <rPr>
        <sz val="10"/>
        <rFont val="Calibri"/>
        <family val="2"/>
        <scheme val="minor"/>
      </rPr>
      <t xml:space="preserve">" für nicht-gefördert sowie die </t>
    </r>
    <r>
      <rPr>
        <b/>
        <u/>
        <sz val="10"/>
        <rFont val="Calibri"/>
        <family val="2"/>
        <scheme val="minor"/>
      </rPr>
      <t>Zahl des entsprechenden Ausbildungsjahres</t>
    </r>
    <r>
      <rPr>
        <sz val="10"/>
        <rFont val="Calibri"/>
        <family val="2"/>
        <scheme val="minor"/>
      </rPr>
      <t xml:space="preserve"> ein, sodass es z. B. so aussehen könnte ng3 PiA oder g2 PivA.
- DQR 4 oder höher: Mitarbeitende mit einem Berufsabschluss entprechend mindestens dem DQR4-Niveau, welche entsprechend § 25b Abs. 6 HKJGB durch das zuständige Jugendamt genehmigt wurden. Bitte tragen Sie diese mit der Abkürzung </t>
    </r>
    <r>
      <rPr>
        <b/>
        <sz val="10"/>
        <rFont val="Calibri"/>
        <family val="2"/>
        <scheme val="minor"/>
      </rPr>
      <t>DQR 4 oder höher</t>
    </r>
    <r>
      <rPr>
        <sz val="10"/>
        <rFont val="Calibri"/>
        <family val="2"/>
        <scheme val="minor"/>
      </rPr>
      <t xml:space="preserve"> ein.
- Studierende entsprechend § 25b Abs. 2 HKJGB bitte mit dem </t>
    </r>
    <r>
      <rPr>
        <b/>
        <sz val="10"/>
        <rFont val="Calibri"/>
        <family val="2"/>
        <scheme val="minor"/>
      </rPr>
      <t>vollständigen Studiengang</t>
    </r>
    <r>
      <rPr>
        <sz val="10"/>
        <rFont val="Calibri"/>
        <family val="2"/>
        <scheme val="minor"/>
      </rPr>
      <t xml:space="preserve"> eintragen. 
- Temporäre Sondergenehmigungen , die aufgrund von besonderen Gegebenheiten durch das HMSI ermöglicht werden und das zuständige Jugendamt genehmigt wurden wie z. B. Einsatz von fachfremden Personal während der Corona-Pandemie mit einem </t>
    </r>
    <r>
      <rPr>
        <b/>
        <sz val="10"/>
        <rFont val="Calibri"/>
        <family val="2"/>
        <scheme val="minor"/>
      </rPr>
      <t>"S"</t>
    </r>
    <r>
      <rPr>
        <sz val="10"/>
        <rFont val="Calibri"/>
        <family val="2"/>
        <scheme val="minor"/>
      </rPr>
      <t xml:space="preserve"> einzutragen.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</si>
</sst>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0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0"/>
      <color indexed="8"/>
      <name val="Calibri"/>
      <family val="2"/>
    </font>
    <font>
      <sz val="10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  <font>
      <sz val="10"/>
      <color theme="1"/>
      <name val="Wingdings"/>
      <charset val="2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b/>
      <sz val="10"/>
      <color indexed="8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b/>
      <sz val="14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u/>
      <sz val="16"/>
      <color indexed="8"/>
      <name val="Calibri"/>
      <family val="2"/>
    </font>
    <font>
      <b/>
      <sz val="16"/>
      <color indexed="8"/>
      <name val="Calibri"/>
      <family val="2"/>
    </font>
    <font>
      <b/>
      <u/>
      <sz val="12"/>
      <color indexed="8"/>
      <name val="Calibri"/>
      <family val="2"/>
    </font>
    <font>
      <b/>
      <u val="double"/>
      <sz val="14"/>
      <color indexed="8"/>
      <name val="Calibri"/>
      <family val="2"/>
    </font>
    <font>
      <b/>
      <u val="double"/>
      <sz val="16"/>
      <color indexed="8"/>
      <name val="Calibri"/>
      <family val="2"/>
    </font>
    <font>
      <b/>
      <sz val="10"/>
      <color indexed="8"/>
      <name val="Wingdings"/>
      <charset val="2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0"/>
      <name val="Calibri"/>
      <family val="2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u/>
      <sz val="11"/>
      <color theme="1"/>
      <name val="Calibri"/>
      <family val="2"/>
      <scheme val="minor"/>
    </font>
    <font>
      <i/>
      <sz val="12"/>
      <color rgb="FFFF0000"/>
      <name val="Calibri"/>
      <family val="2"/>
      <scheme val="minor"/>
    </font>
    <font>
      <b/>
      <u/>
      <sz val="12"/>
      <name val="Calibri"/>
      <family val="2"/>
      <scheme val="minor"/>
    </font>
    <font>
      <sz val="10"/>
      <name val="Calibri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u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3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Arial"/>
      <family val="2"/>
    </font>
    <font>
      <b/>
      <u/>
      <sz val="10"/>
      <name val="Calibri"/>
      <family val="2"/>
      <scheme val="minor"/>
    </font>
    <font>
      <sz val="11"/>
      <color rgb="FF70AD47"/>
      <name val="Calibri"/>
      <family val="2"/>
      <scheme val="minor"/>
    </font>
    <font>
      <b/>
      <strike/>
      <sz val="12"/>
      <name val="Calibri"/>
      <family val="2"/>
      <scheme val="minor"/>
    </font>
    <font>
      <b/>
      <vertAlign val="superscript"/>
      <sz val="12"/>
      <color theme="1"/>
      <name val="Calibri"/>
      <family val="2"/>
      <scheme val="minor"/>
    </font>
    <font>
      <sz val="11"/>
      <color theme="1"/>
      <name val="Calibri"/>
      <family val="2"/>
    </font>
    <font>
      <sz val="12"/>
      <color rgb="FF00B050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u/>
      <sz val="18"/>
      <color indexed="8"/>
      <name val="Calibri"/>
      <family val="2"/>
    </font>
    <font>
      <b/>
      <sz val="18"/>
      <color indexed="8"/>
      <name val="Calibri"/>
      <family val="2"/>
    </font>
    <font>
      <sz val="18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1" fillId="0" borderId="0"/>
  </cellStyleXfs>
  <cellXfs count="420">
    <xf numFmtId="0" fontId="0" fillId="0" borderId="0" xfId="0"/>
    <xf numFmtId="0" fontId="2" fillId="0" borderId="1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Protection="1"/>
    <xf numFmtId="0" fontId="4" fillId="0" borderId="1" xfId="0" applyFont="1" applyFill="1" applyBorder="1" applyAlignment="1" applyProtection="1">
      <alignment horizontal="right" wrapText="1"/>
    </xf>
    <xf numFmtId="16" fontId="4" fillId="0" borderId="1" xfId="0" applyNumberFormat="1" applyFont="1" applyFill="1" applyBorder="1" applyProtection="1"/>
    <xf numFmtId="0" fontId="4" fillId="0" borderId="4" xfId="0" applyFont="1" applyFill="1" applyBorder="1" applyProtection="1"/>
    <xf numFmtId="0" fontId="4" fillId="0" borderId="0" xfId="0" applyFont="1" applyFill="1" applyBorder="1" applyProtection="1">
      <protection locked="0"/>
    </xf>
    <xf numFmtId="0" fontId="2" fillId="0" borderId="1" xfId="0" applyFont="1" applyFill="1" applyBorder="1" applyProtection="1"/>
    <xf numFmtId="0" fontId="2" fillId="0" borderId="4" xfId="0" applyFont="1" applyFill="1" applyBorder="1" applyProtection="1"/>
    <xf numFmtId="0" fontId="2" fillId="0" borderId="1" xfId="0" applyFont="1" applyFill="1" applyBorder="1" applyAlignment="1" applyProtection="1">
      <alignment horizontal="right"/>
    </xf>
    <xf numFmtId="0" fontId="7" fillId="0" borderId="0" xfId="0" applyFont="1"/>
    <xf numFmtId="2" fontId="4" fillId="0" borderId="2" xfId="0" applyNumberFormat="1" applyFont="1" applyFill="1" applyBorder="1" applyAlignment="1" applyProtection="1"/>
    <xf numFmtId="2" fontId="4" fillId="0" borderId="3" xfId="0" applyNumberFormat="1" applyFont="1" applyFill="1" applyBorder="1" applyAlignment="1" applyProtection="1"/>
    <xf numFmtId="0" fontId="2" fillId="0" borderId="2" xfId="0" applyFont="1" applyFill="1" applyBorder="1" applyAlignment="1" applyProtection="1">
      <alignment horizontal="center" vertical="center" wrapText="1"/>
    </xf>
    <xf numFmtId="0" fontId="4" fillId="0" borderId="3" xfId="0" applyFont="1" applyFill="1" applyBorder="1" applyAlignment="1" applyProtection="1">
      <alignment horizontal="center" vertical="center" wrapText="1"/>
    </xf>
    <xf numFmtId="2" fontId="2" fillId="0" borderId="2" xfId="0" applyNumberFormat="1" applyFont="1" applyFill="1" applyBorder="1" applyAlignment="1" applyProtection="1"/>
    <xf numFmtId="0" fontId="0" fillId="0" borderId="3" xfId="0" applyBorder="1" applyAlignment="1" applyProtection="1"/>
    <xf numFmtId="0" fontId="4" fillId="0" borderId="0" xfId="0" applyFont="1" applyFill="1" applyBorder="1" applyProtection="1"/>
    <xf numFmtId="2" fontId="4" fillId="0" borderId="5" xfId="0" applyNumberFormat="1" applyFont="1" applyFill="1" applyBorder="1" applyProtection="1"/>
    <xf numFmtId="0" fontId="0" fillId="0" borderId="0" xfId="0" applyProtection="1"/>
    <xf numFmtId="0" fontId="0" fillId="0" borderId="0" xfId="0" applyBorder="1" applyProtection="1"/>
    <xf numFmtId="0" fontId="2" fillId="0" borderId="0" xfId="0" applyFont="1" applyFill="1" applyBorder="1" applyAlignment="1" applyProtection="1"/>
    <xf numFmtId="0" fontId="0" fillId="0" borderId="0" xfId="0" applyAlignment="1" applyProtection="1"/>
    <xf numFmtId="0" fontId="24" fillId="0" borderId="0" xfId="0" applyFont="1" applyBorder="1" applyAlignment="1"/>
    <xf numFmtId="0" fontId="4" fillId="5" borderId="1" xfId="0" applyFont="1" applyFill="1" applyBorder="1" applyAlignment="1" applyProtection="1">
      <alignment horizontal="right" wrapText="1"/>
      <protection locked="0"/>
    </xf>
    <xf numFmtId="0" fontId="4" fillId="5" borderId="1" xfId="0" applyFont="1" applyFill="1" applyBorder="1" applyAlignment="1" applyProtection="1">
      <alignment horizontal="right"/>
      <protection locked="0"/>
    </xf>
    <xf numFmtId="0" fontId="30" fillId="0" borderId="0" xfId="0" applyFont="1" applyFill="1" applyBorder="1" applyProtection="1"/>
    <xf numFmtId="2" fontId="28" fillId="0" borderId="5" xfId="0" applyNumberFormat="1" applyFont="1" applyFill="1" applyBorder="1" applyProtection="1"/>
    <xf numFmtId="0" fontId="28" fillId="0" borderId="0" xfId="0" applyFont="1" applyFill="1" applyBorder="1" applyProtection="1"/>
    <xf numFmtId="0" fontId="29" fillId="0" borderId="0" xfId="0" applyFont="1" applyBorder="1" applyProtection="1"/>
    <xf numFmtId="0" fontId="29" fillId="0" borderId="0" xfId="0" applyFont="1" applyProtection="1"/>
    <xf numFmtId="0" fontId="2" fillId="0" borderId="0" xfId="0" applyFont="1" applyFill="1" applyBorder="1" applyProtection="1"/>
    <xf numFmtId="2" fontId="3" fillId="0" borderId="0" xfId="0" applyNumberFormat="1" applyFont="1" applyFill="1" applyBorder="1" applyAlignment="1" applyProtection="1"/>
    <xf numFmtId="0" fontId="4" fillId="0" borderId="0" xfId="0" applyFont="1" applyFill="1" applyBorder="1" applyAlignment="1" applyProtection="1"/>
    <xf numFmtId="2" fontId="4" fillId="0" borderId="0" xfId="0" applyNumberFormat="1" applyFont="1" applyFill="1" applyBorder="1" applyProtection="1"/>
    <xf numFmtId="0" fontId="4" fillId="4" borderId="1" xfId="0" applyFont="1" applyFill="1" applyBorder="1" applyAlignment="1" applyProtection="1">
      <alignment horizontal="right"/>
    </xf>
    <xf numFmtId="2" fontId="34" fillId="0" borderId="0" xfId="0" applyNumberFormat="1" applyFont="1" applyFill="1" applyBorder="1" applyAlignment="1" applyProtection="1"/>
    <xf numFmtId="0" fontId="4" fillId="0" borderId="0" xfId="0" applyFont="1"/>
    <xf numFmtId="0" fontId="0" fillId="0" borderId="0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wrapText="1"/>
    </xf>
    <xf numFmtId="0" fontId="2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wrapText="1"/>
    </xf>
    <xf numFmtId="0" fontId="4" fillId="0" borderId="0" xfId="0" applyFont="1" applyBorder="1" applyAlignment="1">
      <alignment wrapText="1"/>
    </xf>
    <xf numFmtId="0" fontId="2" fillId="0" borderId="0" xfId="0" applyFont="1" applyFill="1" applyBorder="1" applyAlignment="1">
      <alignment wrapText="1"/>
    </xf>
    <xf numFmtId="0" fontId="29" fillId="0" borderId="1" xfId="0" applyFont="1" applyBorder="1" applyAlignment="1" applyProtection="1">
      <alignment horizontal="right"/>
    </xf>
    <xf numFmtId="0" fontId="0" fillId="7" borderId="1" xfId="0" applyFill="1" applyBorder="1" applyProtection="1"/>
    <xf numFmtId="2" fontId="2" fillId="7" borderId="1" xfId="0" applyNumberFormat="1" applyFont="1" applyFill="1" applyBorder="1" applyAlignment="1" applyProtection="1">
      <alignment horizontal="right"/>
    </xf>
    <xf numFmtId="2" fontId="28" fillId="0" borderId="0" xfId="0" applyNumberFormat="1" applyFont="1" applyFill="1" applyBorder="1" applyProtection="1"/>
    <xf numFmtId="0" fontId="0" fillId="0" borderId="0" xfId="0" applyBorder="1"/>
    <xf numFmtId="0" fontId="41" fillId="0" borderId="0" xfId="0" applyFont="1" applyProtection="1"/>
    <xf numFmtId="0" fontId="24" fillId="0" borderId="0" xfId="0" applyFont="1"/>
    <xf numFmtId="2" fontId="2" fillId="0" borderId="0" xfId="0" applyNumberFormat="1" applyFont="1" applyFill="1" applyBorder="1" applyAlignment="1" applyProtection="1"/>
    <xf numFmtId="0" fontId="0" fillId="0" borderId="0" xfId="0" applyBorder="1" applyAlignment="1" applyProtection="1"/>
    <xf numFmtId="0" fontId="2" fillId="0" borderId="7" xfId="0" applyFont="1" applyFill="1" applyBorder="1" applyProtection="1"/>
    <xf numFmtId="0" fontId="4" fillId="0" borderId="9" xfId="0" applyFont="1" applyFill="1" applyBorder="1" applyProtection="1"/>
    <xf numFmtId="0" fontId="30" fillId="0" borderId="3" xfId="0" applyFont="1" applyFill="1" applyBorder="1" applyProtection="1"/>
    <xf numFmtId="0" fontId="4" fillId="0" borderId="5" xfId="0" applyFont="1" applyFill="1" applyBorder="1" applyProtection="1"/>
    <xf numFmtId="0" fontId="2" fillId="0" borderId="4" xfId="0" applyFont="1" applyFill="1" applyBorder="1" applyAlignment="1" applyProtection="1">
      <alignment horizontal="right"/>
    </xf>
    <xf numFmtId="0" fontId="30" fillId="0" borderId="8" xfId="0" applyFont="1" applyFill="1" applyBorder="1" applyProtection="1"/>
    <xf numFmtId="0" fontId="2" fillId="0" borderId="9" xfId="0" applyFont="1" applyFill="1" applyBorder="1" applyProtection="1"/>
    <xf numFmtId="0" fontId="28" fillId="0" borderId="9" xfId="0" applyFont="1" applyFill="1" applyBorder="1" applyProtection="1"/>
    <xf numFmtId="0" fontId="29" fillId="0" borderId="9" xfId="0" applyFont="1" applyBorder="1" applyProtection="1"/>
    <xf numFmtId="0" fontId="2" fillId="0" borderId="9" xfId="0" applyFont="1" applyFill="1" applyBorder="1" applyAlignment="1" applyProtection="1"/>
    <xf numFmtId="0" fontId="0" fillId="0" borderId="9" xfId="0" applyBorder="1" applyProtection="1"/>
    <xf numFmtId="0" fontId="4" fillId="5" borderId="4" xfId="0" applyFont="1" applyFill="1" applyBorder="1" applyAlignment="1" applyProtection="1">
      <alignment horizontal="right"/>
      <protection locked="0"/>
    </xf>
    <xf numFmtId="0" fontId="4" fillId="4" borderId="4" xfId="0" applyFont="1" applyFill="1" applyBorder="1" applyAlignment="1" applyProtection="1">
      <alignment horizontal="right"/>
    </xf>
    <xf numFmtId="0" fontId="2" fillId="0" borderId="2" xfId="0" applyFont="1" applyFill="1" applyBorder="1" applyProtection="1"/>
    <xf numFmtId="2" fontId="2" fillId="0" borderId="9" xfId="0" applyNumberFormat="1" applyFont="1" applyFill="1" applyBorder="1" applyAlignment="1" applyProtection="1"/>
    <xf numFmtId="0" fontId="30" fillId="0" borderId="7" xfId="0" applyFont="1" applyFill="1" applyBorder="1" applyProtection="1"/>
    <xf numFmtId="0" fontId="30" fillId="0" borderId="4" xfId="0" applyFont="1" applyFill="1" applyBorder="1" applyProtection="1"/>
    <xf numFmtId="0" fontId="28" fillId="0" borderId="5" xfId="0" applyFont="1" applyFill="1" applyBorder="1" applyProtection="1"/>
    <xf numFmtId="0" fontId="30" fillId="0" borderId="4" xfId="0" applyFont="1" applyFill="1" applyBorder="1" applyAlignment="1" applyProtection="1">
      <alignment horizontal="right"/>
    </xf>
    <xf numFmtId="0" fontId="30" fillId="0" borderId="2" xfId="0" applyFont="1" applyFill="1" applyBorder="1" applyProtection="1"/>
    <xf numFmtId="0" fontId="30" fillId="0" borderId="9" xfId="0" applyFont="1" applyFill="1" applyBorder="1" applyProtection="1"/>
    <xf numFmtId="0" fontId="30" fillId="0" borderId="9" xfId="0" applyFont="1" applyFill="1" applyBorder="1" applyAlignment="1" applyProtection="1"/>
    <xf numFmtId="2" fontId="30" fillId="0" borderId="9" xfId="0" applyNumberFormat="1" applyFont="1" applyFill="1" applyBorder="1" applyAlignment="1" applyProtection="1"/>
    <xf numFmtId="0" fontId="37" fillId="0" borderId="0" xfId="0" applyFont="1"/>
    <xf numFmtId="0" fontId="0" fillId="0" borderId="0" xfId="0" applyFill="1" applyBorder="1"/>
    <xf numFmtId="0" fontId="36" fillId="0" borderId="0" xfId="0" applyFont="1" applyBorder="1" applyAlignment="1">
      <alignment wrapText="1"/>
    </xf>
    <xf numFmtId="0" fontId="0" fillId="0" borderId="0" xfId="0" applyAlignment="1">
      <alignment wrapText="1"/>
    </xf>
    <xf numFmtId="0" fontId="2" fillId="0" borderId="0" xfId="0" applyFont="1" applyFill="1" applyBorder="1"/>
    <xf numFmtId="0" fontId="4" fillId="0" borderId="0" xfId="0" applyFont="1" applyFill="1" applyBorder="1"/>
    <xf numFmtId="0" fontId="3" fillId="0" borderId="0" xfId="0" applyFont="1" applyFill="1" applyBorder="1" applyAlignment="1"/>
    <xf numFmtId="0" fontId="34" fillId="0" borderId="0" xfId="0" applyFont="1" applyFill="1" applyBorder="1" applyAlignment="1"/>
    <xf numFmtId="0" fontId="28" fillId="0" borderId="0" xfId="0" applyFont="1" applyFill="1" applyBorder="1" applyAlignment="1">
      <alignment wrapText="1"/>
    </xf>
    <xf numFmtId="0" fontId="28" fillId="0" borderId="0" xfId="0" applyFont="1" applyFill="1" applyBorder="1" applyAlignment="1" applyProtection="1">
      <alignment wrapText="1"/>
      <protection locked="0"/>
    </xf>
    <xf numFmtId="0" fontId="30" fillId="0" borderId="0" xfId="0" applyFont="1" applyFill="1" applyBorder="1" applyAlignment="1" applyProtection="1">
      <protection locked="0"/>
    </xf>
    <xf numFmtId="0" fontId="40" fillId="0" borderId="0" xfId="0" applyFont="1" applyFill="1" applyBorder="1" applyAlignment="1"/>
    <xf numFmtId="0" fontId="0" fillId="0" borderId="0" xfId="0" applyFont="1" applyFill="1" applyBorder="1" applyAlignment="1"/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/>
    <xf numFmtId="0" fontId="4" fillId="0" borderId="0" xfId="0" applyFont="1" applyFill="1" applyBorder="1" applyProtection="1">
      <protection locked="0"/>
    </xf>
    <xf numFmtId="0" fontId="24" fillId="0" borderId="0" xfId="0" applyFont="1" applyFill="1" applyBorder="1"/>
    <xf numFmtId="0" fontId="0" fillId="0" borderId="0" xfId="0" applyFont="1"/>
    <xf numFmtId="0" fontId="36" fillId="0" borderId="0" xfId="0" applyFont="1"/>
    <xf numFmtId="0" fontId="49" fillId="0" borderId="0" xfId="0" applyFont="1"/>
    <xf numFmtId="0" fontId="0" fillId="0" borderId="0" xfId="0" applyFont="1" applyBorder="1"/>
    <xf numFmtId="0" fontId="0" fillId="0" borderId="0" xfId="0" applyFont="1" applyFill="1" applyBorder="1"/>
    <xf numFmtId="0" fontId="3" fillId="0" borderId="0" xfId="0" applyFont="1" applyFill="1" applyBorder="1"/>
    <xf numFmtId="14" fontId="0" fillId="0" borderId="1" xfId="0" applyNumberFormat="1" applyFont="1" applyFill="1" applyBorder="1"/>
    <xf numFmtId="0" fontId="24" fillId="0" borderId="0" xfId="0" applyFont="1" applyBorder="1"/>
    <xf numFmtId="0" fontId="47" fillId="0" borderId="0" xfId="0" applyFont="1" applyProtection="1"/>
    <xf numFmtId="2" fontId="27" fillId="5" borderId="1" xfId="0" applyNumberFormat="1" applyFont="1" applyFill="1" applyBorder="1" applyAlignment="1" applyProtection="1">
      <alignment horizontal="left" wrapText="1"/>
      <protection locked="0"/>
    </xf>
    <xf numFmtId="1" fontId="27" fillId="5" borderId="1" xfId="0" applyNumberFormat="1" applyFont="1" applyFill="1" applyBorder="1" applyAlignment="1" applyProtection="1">
      <alignment horizontal="left"/>
      <protection locked="0"/>
    </xf>
    <xf numFmtId="0" fontId="27" fillId="5" borderId="1" xfId="0" applyFont="1" applyFill="1" applyBorder="1" applyAlignment="1" applyProtection="1">
      <alignment horizontal="left" wrapText="1"/>
      <protection locked="0"/>
    </xf>
    <xf numFmtId="2" fontId="27" fillId="5" borderId="1" xfId="0" applyNumberFormat="1" applyFont="1" applyFill="1" applyBorder="1" applyAlignment="1" applyProtection="1">
      <alignment horizontal="left"/>
      <protection locked="0"/>
    </xf>
    <xf numFmtId="14" fontId="27" fillId="5" borderId="1" xfId="0" applyNumberFormat="1" applyFont="1" applyFill="1" applyBorder="1" applyAlignment="1" applyProtection="1">
      <alignment horizontal="left" wrapText="1"/>
      <protection locked="0"/>
    </xf>
    <xf numFmtId="1" fontId="27" fillId="5" borderId="1" xfId="0" applyNumberFormat="1" applyFont="1" applyFill="1" applyBorder="1" applyAlignment="1" applyProtection="1">
      <alignment horizontal="left" wrapText="1"/>
      <protection locked="0"/>
    </xf>
    <xf numFmtId="14" fontId="27" fillId="5" borderId="1" xfId="0" applyNumberFormat="1" applyFont="1" applyFill="1" applyBorder="1" applyAlignment="1" applyProtection="1">
      <alignment horizontal="left"/>
      <protection locked="0"/>
    </xf>
    <xf numFmtId="0" fontId="38" fillId="0" borderId="0" xfId="0" applyFont="1"/>
    <xf numFmtId="0" fontId="45" fillId="0" borderId="0" xfId="0" applyFont="1" applyBorder="1" applyAlignment="1">
      <alignment wrapText="1"/>
    </xf>
    <xf numFmtId="0" fontId="45" fillId="0" borderId="0" xfId="0" applyFont="1" applyBorder="1" applyAlignment="1">
      <alignment vertical="center" wrapText="1"/>
    </xf>
    <xf numFmtId="0" fontId="4" fillId="0" borderId="0" xfId="0" applyFont="1" applyBorder="1"/>
    <xf numFmtId="0" fontId="2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justify" vertical="center"/>
    </xf>
    <xf numFmtId="0" fontId="34" fillId="0" borderId="0" xfId="0" applyFont="1" applyBorder="1" applyAlignment="1">
      <alignment horizontal="justify" vertical="center"/>
    </xf>
    <xf numFmtId="0" fontId="30" fillId="0" borderId="0" xfId="0" applyFont="1" applyFill="1" applyBorder="1" applyAlignment="1">
      <alignment horizontal="justify" vertical="center"/>
    </xf>
    <xf numFmtId="0" fontId="28" fillId="0" borderId="0" xfId="0" applyFont="1" applyFill="1" applyBorder="1" applyAlignment="1">
      <alignment horizontal="justify" vertical="center"/>
    </xf>
    <xf numFmtId="0" fontId="2" fillId="0" borderId="0" xfId="0" applyFont="1" applyBorder="1" applyAlignment="1">
      <alignment horizontal="justify" vertical="center"/>
    </xf>
    <xf numFmtId="0" fontId="30" fillId="0" borderId="0" xfId="0" applyFont="1" applyBorder="1" applyAlignment="1">
      <alignment horizontal="justify" vertical="center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28" fillId="0" borderId="0" xfId="0" applyFont="1" applyBorder="1" applyAlignment="1">
      <alignment wrapText="1"/>
    </xf>
    <xf numFmtId="0" fontId="28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/>
    </xf>
    <xf numFmtId="0" fontId="30" fillId="0" borderId="6" xfId="0" applyFont="1" applyFill="1" applyBorder="1" applyProtection="1"/>
    <xf numFmtId="0" fontId="24" fillId="0" borderId="0" xfId="0" applyFont="1" applyFill="1" applyBorder="1"/>
    <xf numFmtId="2" fontId="2" fillId="7" borderId="3" xfId="0" applyNumberFormat="1" applyFont="1" applyFill="1" applyBorder="1" applyAlignment="1" applyProtection="1">
      <alignment horizontal="right"/>
    </xf>
    <xf numFmtId="2" fontId="27" fillId="5" borderId="4" xfId="0" applyNumberFormat="1" applyFont="1" applyFill="1" applyBorder="1" applyAlignment="1" applyProtection="1">
      <alignment horizontal="left" wrapText="1"/>
      <protection locked="0"/>
    </xf>
    <xf numFmtId="0" fontId="14" fillId="0" borderId="1" xfId="0" applyFont="1" applyFill="1" applyBorder="1" applyAlignment="1" applyProtection="1">
      <alignment horizontal="center"/>
    </xf>
    <xf numFmtId="0" fontId="27" fillId="5" borderId="1" xfId="0" applyFont="1" applyFill="1" applyBorder="1" applyAlignment="1" applyProtection="1">
      <alignment horizontal="left"/>
      <protection locked="0"/>
    </xf>
    <xf numFmtId="0" fontId="0" fillId="0" borderId="0" xfId="0" applyAlignment="1">
      <alignment wrapText="1"/>
    </xf>
    <xf numFmtId="0" fontId="14" fillId="5" borderId="1" xfId="0" applyFont="1" applyFill="1" applyBorder="1" applyAlignment="1" applyProtection="1">
      <alignment horizontal="center"/>
      <protection locked="0"/>
    </xf>
    <xf numFmtId="0" fontId="7" fillId="0" borderId="0" xfId="0" applyFont="1" applyBorder="1" applyAlignment="1" applyProtection="1">
      <alignment vertical="center" wrapText="1"/>
    </xf>
    <xf numFmtId="0" fontId="7" fillId="0" borderId="0" xfId="0" applyFont="1" applyAlignment="1" applyProtection="1">
      <alignment vertical="center" wrapText="1"/>
    </xf>
    <xf numFmtId="0" fontId="0" fillId="0" borderId="0" xfId="0" applyAlignment="1" applyProtection="1">
      <alignment wrapText="1"/>
    </xf>
    <xf numFmtId="0" fontId="36" fillId="0" borderId="0" xfId="0" applyFont="1" applyBorder="1" applyAlignment="1" applyProtection="1">
      <alignment wrapText="1"/>
    </xf>
    <xf numFmtId="0" fontId="37" fillId="0" borderId="0" xfId="0" applyFont="1" applyProtection="1"/>
    <xf numFmtId="0" fontId="2" fillId="0" borderId="0" xfId="0" applyFont="1" applyProtection="1"/>
    <xf numFmtId="0" fontId="0" fillId="0" borderId="0" xfId="0" applyFill="1" applyBorder="1" applyProtection="1"/>
    <xf numFmtId="0" fontId="4" fillId="0" borderId="0" xfId="0" applyFont="1" applyProtection="1"/>
    <xf numFmtId="0" fontId="2" fillId="7" borderId="1" xfId="0" applyFont="1" applyFill="1" applyBorder="1" applyProtection="1"/>
    <xf numFmtId="0" fontId="2" fillId="7" borderId="1" xfId="0" applyFont="1" applyFill="1" applyBorder="1" applyAlignment="1" applyProtection="1"/>
    <xf numFmtId="0" fontId="2" fillId="0" borderId="6" xfId="0" applyFont="1" applyFill="1" applyBorder="1" applyAlignment="1" applyProtection="1"/>
    <xf numFmtId="0" fontId="2" fillId="7" borderId="1" xfId="0" applyFont="1" applyFill="1" applyBorder="1" applyAlignment="1" applyProtection="1">
      <alignment vertical="center" wrapText="1"/>
    </xf>
    <xf numFmtId="0" fontId="2" fillId="0" borderId="0" xfId="0" applyFont="1" applyFill="1" applyBorder="1" applyAlignment="1" applyProtection="1">
      <alignment vertical="center" wrapText="1"/>
    </xf>
    <xf numFmtId="0" fontId="3" fillId="0" borderId="0" xfId="0" applyFont="1" applyAlignment="1" applyProtection="1"/>
    <xf numFmtId="0" fontId="4" fillId="0" borderId="0" xfId="0" applyFont="1" applyAlignment="1" applyProtection="1">
      <alignment wrapText="1"/>
    </xf>
    <xf numFmtId="0" fontId="34" fillId="0" borderId="0" xfId="0" applyFont="1" applyAlignment="1" applyProtection="1"/>
    <xf numFmtId="0" fontId="28" fillId="0" borderId="0" xfId="0" applyFont="1" applyAlignment="1" applyProtection="1">
      <alignment wrapText="1"/>
    </xf>
    <xf numFmtId="0" fontId="28" fillId="7" borderId="1" xfId="0" applyFont="1" applyFill="1" applyBorder="1" applyAlignment="1" applyProtection="1">
      <alignment wrapText="1"/>
    </xf>
    <xf numFmtId="0" fontId="28" fillId="7" borderId="1" xfId="0" applyFont="1" applyFill="1" applyBorder="1" applyAlignment="1" applyProtection="1"/>
    <xf numFmtId="0" fontId="28" fillId="0" borderId="10" xfId="0" applyFont="1" applyBorder="1" applyAlignment="1" applyProtection="1">
      <alignment wrapText="1"/>
    </xf>
    <xf numFmtId="0" fontId="40" fillId="0" borderId="0" xfId="0" applyFont="1" applyFill="1" applyBorder="1" applyAlignment="1" applyProtection="1">
      <alignment vertical="top" wrapText="1"/>
    </xf>
    <xf numFmtId="0" fontId="0" fillId="0" borderId="0" xfId="0" applyFill="1" applyBorder="1" applyAlignment="1" applyProtection="1">
      <alignment vertical="top" wrapText="1"/>
    </xf>
    <xf numFmtId="0" fontId="40" fillId="0" borderId="0" xfId="0" applyFont="1" applyAlignment="1" applyProtection="1"/>
    <xf numFmtId="0" fontId="4" fillId="0" borderId="0" xfId="0" applyFont="1" applyFill="1" applyBorder="1" applyAlignment="1" applyProtection="1">
      <alignment wrapText="1"/>
    </xf>
    <xf numFmtId="0" fontId="4" fillId="0" borderId="0" xfId="0" applyFont="1" applyBorder="1" applyAlignment="1" applyProtection="1">
      <alignment wrapText="1"/>
    </xf>
    <xf numFmtId="0" fontId="2" fillId="7" borderId="1" xfId="0" applyFont="1" applyFill="1" applyBorder="1" applyAlignment="1" applyProtection="1">
      <alignment vertical="center"/>
    </xf>
    <xf numFmtId="0" fontId="2" fillId="7" borderId="2" xfId="0" applyFont="1" applyFill="1" applyBorder="1" applyAlignment="1" applyProtection="1">
      <alignment vertical="center" wrapText="1"/>
    </xf>
    <xf numFmtId="0" fontId="2" fillId="7" borderId="7" xfId="0" applyFont="1" applyFill="1" applyBorder="1" applyAlignment="1" applyProtection="1">
      <alignment wrapText="1"/>
    </xf>
    <xf numFmtId="0" fontId="2" fillId="0" borderId="0" xfId="0" applyFont="1" applyFill="1" applyBorder="1" applyAlignment="1" applyProtection="1">
      <alignment wrapText="1"/>
    </xf>
    <xf numFmtId="0" fontId="2" fillId="4" borderId="1" xfId="0" applyFont="1" applyFill="1" applyBorder="1" applyAlignment="1" applyProtection="1">
      <alignment wrapText="1"/>
    </xf>
    <xf numFmtId="0" fontId="24" fillId="7" borderId="1" xfId="0" applyFont="1" applyFill="1" applyBorder="1" applyAlignment="1" applyProtection="1">
      <alignment horizontal="center" wrapText="1"/>
    </xf>
    <xf numFmtId="0" fontId="29" fillId="4" borderId="1" xfId="0" applyFont="1" applyFill="1" applyBorder="1" applyAlignment="1" applyProtection="1">
      <alignment horizontal="right"/>
    </xf>
    <xf numFmtId="0" fontId="0" fillId="0" borderId="5" xfId="0" applyBorder="1" applyAlignment="1" applyProtection="1"/>
    <xf numFmtId="0" fontId="0" fillId="0" borderId="10" xfId="0" applyBorder="1" applyAlignment="1" applyProtection="1"/>
    <xf numFmtId="0" fontId="24" fillId="7" borderId="1" xfId="0" applyFont="1" applyFill="1" applyBorder="1" applyAlignment="1" applyProtection="1">
      <alignment horizontal="center"/>
    </xf>
    <xf numFmtId="2" fontId="24" fillId="7" borderId="1" xfId="0" applyNumberFormat="1" applyFont="1" applyFill="1" applyBorder="1" applyProtection="1"/>
    <xf numFmtId="0" fontId="0" fillId="0" borderId="0" xfId="0" applyBorder="1" applyAlignment="1" applyProtection="1">
      <alignment wrapText="1"/>
    </xf>
    <xf numFmtId="0" fontId="0" fillId="0" borderId="11" xfId="0" applyBorder="1" applyAlignment="1" applyProtection="1"/>
    <xf numFmtId="0" fontId="46" fillId="0" borderId="0" xfId="0" applyFont="1" applyFill="1" applyBorder="1" applyAlignment="1" applyProtection="1"/>
    <xf numFmtId="0" fontId="46" fillId="0" borderId="0" xfId="0" applyFont="1" applyFill="1" applyProtection="1"/>
    <xf numFmtId="2" fontId="47" fillId="0" borderId="0" xfId="0" applyNumberFormat="1" applyFont="1" applyFill="1" applyBorder="1" applyAlignment="1" applyProtection="1"/>
    <xf numFmtId="0" fontId="47" fillId="0" borderId="0" xfId="0" applyFont="1" applyFill="1" applyBorder="1" applyAlignment="1" applyProtection="1"/>
    <xf numFmtId="0" fontId="18" fillId="7" borderId="0" xfId="1" applyFont="1" applyFill="1" applyBorder="1" applyAlignment="1" applyProtection="1">
      <alignment wrapText="1"/>
    </xf>
    <xf numFmtId="14" fontId="19" fillId="7" borderId="0" xfId="1" applyNumberFormat="1" applyFont="1" applyFill="1" applyBorder="1" applyAlignment="1" applyProtection="1">
      <alignment wrapText="1"/>
    </xf>
    <xf numFmtId="0" fontId="2" fillId="4" borderId="0" xfId="0" applyFont="1" applyFill="1" applyAlignment="1" applyProtection="1">
      <alignment horizontal="center"/>
    </xf>
    <xf numFmtId="0" fontId="18" fillId="0" borderId="0" xfId="1" applyFont="1" applyFill="1" applyBorder="1" applyAlignment="1" applyProtection="1">
      <alignment wrapText="1"/>
    </xf>
    <xf numFmtId="0" fontId="19" fillId="0" borderId="0" xfId="1" applyFont="1" applyFill="1" applyBorder="1" applyAlignment="1" applyProtection="1">
      <alignment horizontal="center" wrapText="1"/>
    </xf>
    <xf numFmtId="14" fontId="19" fillId="0" borderId="0" xfId="1" applyNumberFormat="1" applyFont="1" applyFill="1" applyBorder="1" applyAlignment="1" applyProtection="1">
      <alignment wrapText="1"/>
    </xf>
    <xf numFmtId="0" fontId="22" fillId="4" borderId="0" xfId="0" applyFont="1" applyFill="1" applyBorder="1" applyAlignment="1" applyProtection="1">
      <alignment horizontal="left" shrinkToFit="1"/>
    </xf>
    <xf numFmtId="0" fontId="21" fillId="4" borderId="0" xfId="0" applyFont="1" applyFill="1" applyBorder="1" applyAlignment="1" applyProtection="1">
      <alignment horizontal="left" shrinkToFit="1"/>
    </xf>
    <xf numFmtId="0" fontId="21" fillId="0" borderId="0" xfId="0" applyFont="1" applyFill="1" applyBorder="1" applyAlignment="1" applyProtection="1">
      <alignment horizontal="left" indent="11" shrinkToFit="1"/>
    </xf>
    <xf numFmtId="0" fontId="21" fillId="0" borderId="0" xfId="0" applyFont="1" applyFill="1" applyBorder="1" applyAlignment="1" applyProtection="1">
      <alignment horizontal="left" shrinkToFit="1"/>
    </xf>
    <xf numFmtId="0" fontId="7" fillId="0" borderId="0" xfId="0" applyFont="1" applyProtection="1"/>
    <xf numFmtId="0" fontId="12" fillId="0" borderId="0" xfId="0" applyFont="1" applyFill="1" applyAlignment="1" applyProtection="1">
      <alignment horizontal="left" wrapText="1" indent="2" shrinkToFit="1"/>
    </xf>
    <xf numFmtId="0" fontId="13" fillId="0" borderId="0" xfId="0" applyFont="1" applyFill="1" applyAlignment="1" applyProtection="1">
      <alignment horizontal="left" wrapText="1" indent="8" shrinkToFit="1"/>
    </xf>
    <xf numFmtId="0" fontId="13" fillId="0" borderId="0" xfId="0" applyFont="1" applyFill="1" applyAlignment="1" applyProtection="1">
      <alignment wrapText="1" shrinkToFit="1"/>
    </xf>
    <xf numFmtId="0" fontId="13" fillId="7" borderId="1" xfId="0" applyFont="1" applyFill="1" applyBorder="1" applyAlignment="1" applyProtection="1">
      <alignment vertical="center" wrapText="1"/>
    </xf>
    <xf numFmtId="0" fontId="13" fillId="0" borderId="1" xfId="0" applyFont="1" applyFill="1" applyBorder="1" applyAlignment="1" applyProtection="1">
      <alignment horizontal="center" vertical="center" wrapText="1"/>
    </xf>
    <xf numFmtId="0" fontId="13" fillId="0" borderId="3" xfId="0" applyFont="1" applyBorder="1" applyAlignment="1" applyProtection="1">
      <alignment horizontal="center" vertical="center" wrapText="1"/>
    </xf>
    <xf numFmtId="0" fontId="14" fillId="0" borderId="1" xfId="0" applyFont="1" applyFill="1" applyBorder="1" applyProtection="1"/>
    <xf numFmtId="0" fontId="26" fillId="0" borderId="0" xfId="0" applyFont="1" applyFill="1" applyAlignment="1" applyProtection="1">
      <alignment wrapText="1" shrinkToFit="1"/>
    </xf>
    <xf numFmtId="0" fontId="0" fillId="0" borderId="12" xfId="0" applyFill="1" applyBorder="1" applyAlignment="1" applyProtection="1">
      <alignment wrapText="1"/>
    </xf>
    <xf numFmtId="0" fontId="0" fillId="0" borderId="13" xfId="0" applyFill="1" applyBorder="1" applyAlignment="1" applyProtection="1">
      <alignment wrapText="1"/>
    </xf>
    <xf numFmtId="0" fontId="4" fillId="5" borderId="1" xfId="0" applyFont="1" applyFill="1" applyBorder="1" applyAlignment="1" applyProtection="1">
      <alignment horizontal="right" wrapText="1"/>
    </xf>
    <xf numFmtId="0" fontId="54" fillId="0" borderId="0" xfId="0" applyFont="1" applyProtection="1"/>
    <xf numFmtId="0" fontId="4" fillId="5" borderId="1" xfId="0" applyFont="1" applyFill="1" applyBorder="1" applyAlignment="1" applyProtection="1">
      <alignment horizontal="right"/>
    </xf>
    <xf numFmtId="0" fontId="4" fillId="0" borderId="1" xfId="0" applyFont="1" applyFill="1" applyBorder="1" applyAlignment="1" applyProtection="1">
      <alignment horizontal="right"/>
    </xf>
    <xf numFmtId="0" fontId="5" fillId="7" borderId="0" xfId="0" applyFont="1" applyFill="1" applyBorder="1" applyAlignment="1" applyProtection="1">
      <alignment horizontal="center" vertical="center" wrapText="1"/>
    </xf>
    <xf numFmtId="14" fontId="1" fillId="7" borderId="0" xfId="0" applyNumberFormat="1" applyFont="1" applyFill="1" applyBorder="1" applyAlignment="1" applyProtection="1">
      <alignment horizontal="center" vertical="center" wrapText="1"/>
    </xf>
    <xf numFmtId="1" fontId="7" fillId="0" borderId="0" xfId="0" applyNumberFormat="1" applyFont="1" applyAlignment="1" applyProtection="1">
      <alignment vertical="center" wrapText="1"/>
    </xf>
    <xf numFmtId="0" fontId="0" fillId="0" borderId="0" xfId="0" applyAlignment="1" applyProtection="1">
      <alignment vertical="center"/>
    </xf>
    <xf numFmtId="0" fontId="2" fillId="7" borderId="1" xfId="0" applyFont="1" applyFill="1" applyBorder="1" applyAlignment="1" applyProtection="1">
      <alignment horizontal="center"/>
    </xf>
    <xf numFmtId="1" fontId="2" fillId="7" borderId="1" xfId="0" applyNumberFormat="1" applyFont="1" applyFill="1" applyBorder="1" applyAlignment="1" applyProtection="1">
      <alignment horizontal="center"/>
    </xf>
    <xf numFmtId="0" fontId="2" fillId="7" borderId="1" xfId="0" applyFont="1" applyFill="1" applyBorder="1" applyAlignment="1" applyProtection="1">
      <alignment horizontal="center" wrapText="1"/>
    </xf>
    <xf numFmtId="0" fontId="7" fillId="0" borderId="0" xfId="0" applyFont="1" applyBorder="1" applyAlignment="1" applyProtection="1">
      <alignment horizontal="left"/>
    </xf>
    <xf numFmtId="1" fontId="7" fillId="0" borderId="0" xfId="0" applyNumberFormat="1" applyFont="1" applyBorder="1" applyAlignment="1" applyProtection="1">
      <alignment horizontal="left"/>
    </xf>
    <xf numFmtId="0" fontId="2" fillId="0" borderId="1" xfId="0" applyFont="1" applyBorder="1" applyAlignment="1" applyProtection="1">
      <alignment horizontal="left"/>
    </xf>
    <xf numFmtId="0" fontId="2" fillId="0" borderId="7" xfId="0" applyFont="1" applyBorder="1" applyAlignment="1" applyProtection="1">
      <alignment horizontal="left" wrapText="1"/>
    </xf>
    <xf numFmtId="0" fontId="2" fillId="0" borderId="1" xfId="0" applyFont="1" applyBorder="1" applyAlignment="1" applyProtection="1">
      <alignment horizontal="left" wrapText="1"/>
    </xf>
    <xf numFmtId="0" fontId="7" fillId="0" borderId="0" xfId="0" applyFont="1" applyBorder="1" applyAlignment="1" applyProtection="1">
      <alignment horizontal="left" wrapText="1"/>
    </xf>
    <xf numFmtId="0" fontId="0" fillId="4" borderId="0" xfId="0" applyFill="1" applyProtection="1"/>
    <xf numFmtId="0" fontId="2" fillId="0" borderId="5" xfId="0" applyFont="1" applyBorder="1" applyAlignment="1" applyProtection="1">
      <alignment horizontal="left"/>
    </xf>
    <xf numFmtId="1" fontId="4" fillId="0" borderId="5" xfId="0" applyNumberFormat="1" applyFont="1" applyBorder="1" applyAlignment="1" applyProtection="1">
      <alignment horizontal="left"/>
    </xf>
    <xf numFmtId="0" fontId="4" fillId="0" borderId="5" xfId="0" applyFont="1" applyBorder="1" applyAlignment="1" applyProtection="1">
      <alignment horizontal="left"/>
    </xf>
    <xf numFmtId="0" fontId="4" fillId="0" borderId="5" xfId="0" applyFont="1" applyBorder="1" applyAlignment="1" applyProtection="1">
      <alignment horizontal="right"/>
    </xf>
    <xf numFmtId="2" fontId="2" fillId="0" borderId="1" xfId="0" applyNumberFormat="1" applyFont="1" applyBorder="1" applyAlignment="1" applyProtection="1"/>
    <xf numFmtId="2" fontId="3" fillId="7" borderId="1" xfId="0" applyNumberFormat="1" applyFont="1" applyFill="1" applyBorder="1" applyAlignment="1" applyProtection="1">
      <alignment horizontal="right"/>
    </xf>
    <xf numFmtId="0" fontId="2" fillId="0" borderId="0" xfId="0" applyFont="1" applyBorder="1" applyAlignment="1" applyProtection="1">
      <alignment horizontal="left"/>
    </xf>
    <xf numFmtId="2" fontId="2" fillId="4" borderId="0" xfId="0" applyNumberFormat="1" applyFont="1" applyFill="1" applyBorder="1" applyAlignment="1" applyProtection="1">
      <alignment horizontal="right"/>
    </xf>
    <xf numFmtId="0" fontId="24" fillId="0" borderId="0" xfId="0" applyFont="1" applyBorder="1" applyAlignment="1" applyProtection="1"/>
    <xf numFmtId="1" fontId="24" fillId="0" borderId="0" xfId="0" applyNumberFormat="1" applyFont="1" applyBorder="1" applyAlignment="1" applyProtection="1"/>
    <xf numFmtId="2" fontId="4" fillId="4" borderId="0" xfId="0" applyNumberFormat="1" applyFont="1" applyFill="1" applyBorder="1" applyAlignment="1" applyProtection="1">
      <alignment horizontal="right"/>
    </xf>
    <xf numFmtId="0" fontId="1" fillId="7" borderId="2" xfId="0" applyFont="1" applyFill="1" applyBorder="1" applyAlignment="1" applyProtection="1">
      <alignment horizontal="left"/>
    </xf>
    <xf numFmtId="1" fontId="25" fillId="7" borderId="9" xfId="0" applyNumberFormat="1" applyFont="1" applyFill="1" applyBorder="1" applyAlignment="1" applyProtection="1"/>
    <xf numFmtId="0" fontId="25" fillId="7" borderId="9" xfId="0" applyFont="1" applyFill="1" applyBorder="1" applyAlignment="1" applyProtection="1"/>
    <xf numFmtId="2" fontId="4" fillId="7" borderId="1" xfId="0" applyNumberFormat="1" applyFont="1" applyFill="1" applyBorder="1" applyAlignment="1" applyProtection="1">
      <alignment horizontal="right"/>
    </xf>
    <xf numFmtId="2" fontId="2" fillId="0" borderId="8" xfId="0" applyNumberFormat="1" applyFont="1" applyBorder="1" applyAlignment="1" applyProtection="1">
      <alignment horizontal="right"/>
    </xf>
    <xf numFmtId="1" fontId="4" fillId="0" borderId="0" xfId="0" applyNumberFormat="1" applyFont="1" applyBorder="1" applyAlignment="1" applyProtection="1">
      <alignment horizontal="left"/>
    </xf>
    <xf numFmtId="0" fontId="4" fillId="0" borderId="0" xfId="0" applyFont="1" applyBorder="1" applyAlignment="1" applyProtection="1">
      <alignment horizontal="left"/>
    </xf>
    <xf numFmtId="2" fontId="3" fillId="0" borderId="0" xfId="0" applyNumberFormat="1" applyFont="1" applyBorder="1" applyAlignment="1" applyProtection="1">
      <alignment horizontal="center"/>
    </xf>
    <xf numFmtId="2" fontId="3" fillId="0" borderId="0" xfId="0" applyNumberFormat="1" applyFont="1" applyBorder="1" applyAlignment="1" applyProtection="1">
      <alignment horizontal="right"/>
    </xf>
    <xf numFmtId="0" fontId="32" fillId="0" borderId="0" xfId="0" applyFont="1" applyFill="1" applyBorder="1" applyProtection="1"/>
    <xf numFmtId="2" fontId="30" fillId="0" borderId="8" xfId="0" applyNumberFormat="1" applyFont="1" applyBorder="1" applyAlignment="1" applyProtection="1">
      <alignment horizontal="right"/>
    </xf>
    <xf numFmtId="2" fontId="34" fillId="7" borderId="1" xfId="0" applyNumberFormat="1" applyFont="1" applyFill="1" applyBorder="1" applyAlignment="1" applyProtection="1">
      <alignment horizontal="right"/>
    </xf>
    <xf numFmtId="0" fontId="27" fillId="0" borderId="0" xfId="0" applyFont="1" applyBorder="1" applyAlignment="1" applyProtection="1">
      <alignment horizontal="left"/>
    </xf>
    <xf numFmtId="1" fontId="27" fillId="0" borderId="0" xfId="0" applyNumberFormat="1" applyFont="1" applyBorder="1" applyAlignment="1" applyProtection="1">
      <alignment horizontal="left"/>
    </xf>
    <xf numFmtId="0" fontId="51" fillId="0" borderId="0" xfId="0" applyFont="1" applyProtection="1"/>
    <xf numFmtId="1" fontId="25" fillId="0" borderId="0" xfId="0" applyNumberFormat="1" applyFont="1" applyFill="1" applyAlignment="1" applyProtection="1">
      <alignment vertical="top"/>
    </xf>
    <xf numFmtId="0" fontId="25" fillId="0" borderId="0" xfId="0" applyFont="1" applyFill="1" applyAlignment="1" applyProtection="1">
      <alignment vertical="top"/>
    </xf>
    <xf numFmtId="1" fontId="0" fillId="0" borderId="0" xfId="0" applyNumberFormat="1" applyProtection="1"/>
    <xf numFmtId="0" fontId="42" fillId="0" borderId="0" xfId="0" applyFont="1" applyProtection="1"/>
    <xf numFmtId="0" fontId="0" fillId="0" borderId="0" xfId="0" applyAlignment="1" applyProtection="1"/>
    <xf numFmtId="0" fontId="0" fillId="0" borderId="0" xfId="0" applyAlignment="1" applyProtection="1"/>
    <xf numFmtId="0" fontId="0" fillId="0" borderId="0" xfId="0" applyAlignment="1" applyProtection="1"/>
    <xf numFmtId="0" fontId="24" fillId="0" borderId="0" xfId="0" applyFont="1" applyFill="1" applyBorder="1" applyProtection="1"/>
    <xf numFmtId="0" fontId="27" fillId="5" borderId="2" xfId="0" applyFont="1" applyFill="1" applyBorder="1" applyAlignment="1" applyProtection="1">
      <alignment horizontal="left" vertical="center"/>
      <protection locked="0"/>
    </xf>
    <xf numFmtId="0" fontId="27" fillId="5" borderId="9" xfId="0" applyFont="1" applyFill="1" applyBorder="1" applyAlignment="1" applyProtection="1">
      <alignment horizontal="left" vertical="center"/>
      <protection locked="0"/>
    </xf>
    <xf numFmtId="0" fontId="27" fillId="5" borderId="3" xfId="0" applyFont="1" applyFill="1" applyBorder="1" applyAlignment="1" applyProtection="1">
      <alignment horizontal="left" vertical="center"/>
      <protection locked="0"/>
    </xf>
    <xf numFmtId="0" fontId="3" fillId="0" borderId="0" xfId="0" applyFont="1" applyFill="1" applyBorder="1" applyAlignment="1" applyProtection="1">
      <alignment vertical="center" wrapText="1"/>
    </xf>
    <xf numFmtId="0" fontId="2" fillId="7" borderId="2" xfId="0" applyFont="1" applyFill="1" applyBorder="1" applyAlignment="1" applyProtection="1">
      <alignment horizontal="center" vertical="center" wrapText="1"/>
    </xf>
    <xf numFmtId="0" fontId="2" fillId="7" borderId="3" xfId="0" applyFont="1" applyFill="1" applyBorder="1" applyAlignment="1" applyProtection="1">
      <alignment horizontal="center" vertical="center" wrapText="1"/>
    </xf>
    <xf numFmtId="0" fontId="34" fillId="0" borderId="0" xfId="0" applyFont="1" applyAlignment="1" applyProtection="1"/>
    <xf numFmtId="0" fontId="4" fillId="0" borderId="0" xfId="0" applyFont="1" applyAlignment="1" applyProtection="1"/>
    <xf numFmtId="0" fontId="27" fillId="5" borderId="2" xfId="0" applyFont="1" applyFill="1" applyBorder="1" applyAlignment="1" applyProtection="1">
      <alignment horizontal="left" vertical="center" wrapText="1"/>
      <protection locked="0"/>
    </xf>
    <xf numFmtId="0" fontId="27" fillId="5" borderId="3" xfId="0" applyFont="1" applyFill="1" applyBorder="1" applyAlignment="1" applyProtection="1">
      <alignment horizontal="left" vertical="center" wrapText="1"/>
      <protection locked="0"/>
    </xf>
    <xf numFmtId="0" fontId="27" fillId="5" borderId="2" xfId="0" applyFont="1" applyFill="1" applyBorder="1" applyAlignment="1" applyProtection="1">
      <alignment horizontal="left" wrapText="1"/>
      <protection locked="0"/>
    </xf>
    <xf numFmtId="0" fontId="27" fillId="5" borderId="3" xfId="0" applyFont="1" applyFill="1" applyBorder="1" applyAlignment="1" applyProtection="1">
      <alignment horizontal="left" wrapText="1"/>
      <protection locked="0"/>
    </xf>
    <xf numFmtId="0" fontId="27" fillId="5" borderId="1" xfId="0" applyFont="1" applyFill="1" applyBorder="1" applyAlignment="1" applyProtection="1">
      <alignment horizontal="left"/>
      <protection locked="0"/>
    </xf>
    <xf numFmtId="0" fontId="27" fillId="5" borderId="2" xfId="0" applyFont="1" applyFill="1" applyBorder="1" applyAlignment="1" applyProtection="1">
      <alignment horizontal="left"/>
      <protection locked="0"/>
    </xf>
    <xf numFmtId="0" fontId="27" fillId="5" borderId="9" xfId="0" applyFont="1" applyFill="1" applyBorder="1" applyAlignment="1" applyProtection="1">
      <alignment horizontal="left"/>
      <protection locked="0"/>
    </xf>
    <xf numFmtId="0" fontId="27" fillId="5" borderId="3" xfId="0" applyFont="1" applyFill="1" applyBorder="1" applyAlignment="1" applyProtection="1">
      <alignment horizontal="left"/>
      <protection locked="0"/>
    </xf>
    <xf numFmtId="0" fontId="3" fillId="0" borderId="0" xfId="0" applyFont="1" applyAlignment="1" applyProtection="1"/>
    <xf numFmtId="0" fontId="0" fillId="0" borderId="0" xfId="0" applyAlignment="1" applyProtection="1"/>
    <xf numFmtId="0" fontId="36" fillId="0" borderId="0" xfId="0" applyFont="1" applyBorder="1" applyAlignment="1" applyProtection="1">
      <alignment wrapText="1"/>
    </xf>
    <xf numFmtId="0" fontId="0" fillId="0" borderId="0" xfId="0" applyAlignment="1" applyProtection="1">
      <alignment wrapText="1"/>
    </xf>
    <xf numFmtId="0" fontId="37" fillId="7" borderId="14" xfId="0" applyFont="1" applyFill="1" applyBorder="1" applyAlignment="1" applyProtection="1">
      <alignment horizontal="left" vertical="center" wrapText="1"/>
    </xf>
    <xf numFmtId="0" fontId="37" fillId="7" borderId="15" xfId="0" applyFont="1" applyFill="1" applyBorder="1" applyAlignment="1" applyProtection="1">
      <alignment horizontal="left" vertical="center" wrapText="1"/>
    </xf>
    <xf numFmtId="0" fontId="37" fillId="7" borderId="16" xfId="0" applyFont="1" applyFill="1" applyBorder="1" applyAlignment="1" applyProtection="1">
      <alignment horizontal="left" vertical="center" wrapText="1"/>
    </xf>
    <xf numFmtId="0" fontId="39" fillId="0" borderId="0" xfId="0" applyFont="1" applyAlignment="1" applyProtection="1"/>
    <xf numFmtId="0" fontId="2" fillId="7" borderId="2" xfId="0" applyFont="1" applyFill="1" applyBorder="1" applyAlignment="1" applyProtection="1">
      <alignment horizontal="left" vertical="top" wrapText="1"/>
    </xf>
    <xf numFmtId="0" fontId="4" fillId="7" borderId="9" xfId="0" applyFont="1" applyFill="1" applyBorder="1" applyAlignment="1" applyProtection="1">
      <alignment horizontal="left" vertical="top"/>
    </xf>
    <xf numFmtId="0" fontId="4" fillId="7" borderId="3" xfId="0" applyFont="1" applyFill="1" applyBorder="1" applyAlignment="1" applyProtection="1">
      <alignment horizontal="left" vertical="top"/>
    </xf>
    <xf numFmtId="0" fontId="27" fillId="5" borderId="9" xfId="0" applyFont="1" applyFill="1" applyBorder="1" applyAlignment="1" applyProtection="1">
      <alignment horizontal="left" vertical="center" wrapText="1"/>
      <protection locked="0"/>
    </xf>
    <xf numFmtId="0" fontId="2" fillId="7" borderId="2" xfId="0" applyFont="1" applyFill="1" applyBorder="1" applyAlignment="1" applyProtection="1">
      <alignment wrapText="1"/>
    </xf>
    <xf numFmtId="0" fontId="4" fillId="7" borderId="9" xfId="0" applyFont="1" applyFill="1" applyBorder="1" applyAlignment="1" applyProtection="1"/>
    <xf numFmtId="0" fontId="4" fillId="7" borderId="3" xfId="0" applyFont="1" applyFill="1" applyBorder="1" applyAlignment="1" applyProtection="1"/>
    <xf numFmtId="0" fontId="30" fillId="7" borderId="1" xfId="0" applyFont="1" applyFill="1" applyBorder="1" applyAlignment="1" applyProtection="1"/>
    <xf numFmtId="0" fontId="52" fillId="7" borderId="1" xfId="0" applyFont="1" applyFill="1" applyBorder="1" applyAlignment="1" applyProtection="1"/>
    <xf numFmtId="0" fontId="30" fillId="7" borderId="2" xfId="0" applyFont="1" applyFill="1" applyBorder="1" applyAlignment="1" applyProtection="1">
      <alignment wrapText="1"/>
    </xf>
    <xf numFmtId="0" fontId="30" fillId="7" borderId="9" xfId="0" applyFont="1" applyFill="1" applyBorder="1" applyAlignment="1" applyProtection="1">
      <alignment wrapText="1"/>
    </xf>
    <xf numFmtId="0" fontId="30" fillId="7" borderId="3" xfId="0" applyFont="1" applyFill="1" applyBorder="1" applyAlignment="1" applyProtection="1">
      <alignment wrapText="1"/>
    </xf>
    <xf numFmtId="0" fontId="30" fillId="7" borderId="1" xfId="0" applyFont="1" applyFill="1" applyBorder="1" applyAlignment="1" applyProtection="1">
      <alignment wrapText="1"/>
    </xf>
    <xf numFmtId="0" fontId="30" fillId="7" borderId="4" xfId="0" applyFont="1" applyFill="1" applyBorder="1" applyAlignment="1" applyProtection="1">
      <alignment vertical="center" wrapText="1"/>
    </xf>
    <xf numFmtId="0" fontId="30" fillId="7" borderId="6" xfId="0" applyFont="1" applyFill="1" applyBorder="1" applyAlignment="1" applyProtection="1">
      <alignment vertical="center" wrapText="1"/>
    </xf>
    <xf numFmtId="0" fontId="30" fillId="7" borderId="7" xfId="0" applyFont="1" applyFill="1" applyBorder="1" applyAlignment="1" applyProtection="1">
      <alignment vertical="center" wrapText="1"/>
    </xf>
    <xf numFmtId="0" fontId="30" fillId="7" borderId="2" xfId="0" applyFont="1" applyFill="1" applyBorder="1" applyAlignment="1" applyProtection="1"/>
    <xf numFmtId="0" fontId="30" fillId="7" borderId="9" xfId="0" applyFont="1" applyFill="1" applyBorder="1" applyAlignment="1" applyProtection="1"/>
    <xf numFmtId="0" fontId="30" fillId="7" borderId="3" xfId="0" applyFont="1" applyFill="1" applyBorder="1" applyAlignment="1" applyProtection="1"/>
    <xf numFmtId="0" fontId="27" fillId="5" borderId="4" xfId="0" applyFont="1" applyFill="1" applyBorder="1" applyAlignment="1" applyProtection="1">
      <alignment horizontal="left" vertical="center" wrapText="1"/>
      <protection locked="0"/>
    </xf>
    <xf numFmtId="0" fontId="27" fillId="5" borderId="6" xfId="0" applyFont="1" applyFill="1" applyBorder="1" applyAlignment="1" applyProtection="1">
      <alignment horizontal="left" vertical="center" wrapText="1"/>
      <protection locked="0"/>
    </xf>
    <xf numFmtId="0" fontId="27" fillId="5" borderId="7" xfId="0" applyFont="1" applyFill="1" applyBorder="1" applyAlignment="1" applyProtection="1">
      <alignment horizontal="left" vertical="center" wrapText="1"/>
      <protection locked="0"/>
    </xf>
    <xf numFmtId="0" fontId="0" fillId="0" borderId="0" xfId="0" applyAlignment="1" applyProtection="1">
      <alignment horizontal="left" wrapText="1"/>
    </xf>
    <xf numFmtId="0" fontId="0" fillId="0" borderId="0" xfId="0" applyAlignment="1" applyProtection="1">
      <alignment horizontal="left"/>
    </xf>
    <xf numFmtId="0" fontId="0" fillId="7" borderId="1" xfId="0" applyFill="1" applyBorder="1" applyAlignment="1" applyProtection="1"/>
    <xf numFmtId="2" fontId="24" fillId="7" borderId="1" xfId="0" applyNumberFormat="1" applyFont="1" applyFill="1" applyBorder="1" applyAlignment="1" applyProtection="1"/>
    <xf numFmtId="0" fontId="24" fillId="7" borderId="1" xfId="0" applyFont="1" applyFill="1" applyBorder="1" applyAlignment="1" applyProtection="1"/>
    <xf numFmtId="0" fontId="0" fillId="7" borderId="1" xfId="0" applyFill="1" applyBorder="1" applyAlignment="1"/>
    <xf numFmtId="0" fontId="0" fillId="0" borderId="1" xfId="0" applyBorder="1" applyAlignment="1"/>
    <xf numFmtId="2" fontId="24" fillId="7" borderId="1" xfId="0" applyNumberFormat="1" applyFont="1" applyFill="1" applyBorder="1" applyAlignment="1" applyProtection="1">
      <alignment horizontal="right"/>
    </xf>
    <xf numFmtId="2" fontId="24" fillId="7" borderId="2" xfId="0" applyNumberFormat="1" applyFont="1" applyFill="1" applyBorder="1" applyAlignment="1" applyProtection="1">
      <alignment horizontal="right"/>
    </xf>
    <xf numFmtId="2" fontId="24" fillId="7" borderId="3" xfId="0" applyNumberFormat="1" applyFont="1" applyFill="1" applyBorder="1" applyAlignment="1" applyProtection="1">
      <alignment horizontal="right"/>
    </xf>
    <xf numFmtId="0" fontId="0" fillId="4" borderId="1" xfId="0" applyFill="1" applyBorder="1" applyAlignment="1" applyProtection="1"/>
    <xf numFmtId="0" fontId="2" fillId="7" borderId="1" xfId="0" applyFont="1" applyFill="1" applyBorder="1" applyAlignment="1" applyProtection="1">
      <alignment horizontal="center"/>
    </xf>
    <xf numFmtId="0" fontId="0" fillId="7" borderId="1" xfId="0" applyFill="1" applyBorder="1" applyAlignment="1" applyProtection="1">
      <alignment horizontal="left"/>
    </xf>
    <xf numFmtId="0" fontId="1" fillId="7" borderId="1" xfId="0" applyFont="1" applyFill="1" applyBorder="1" applyAlignment="1" applyProtection="1">
      <alignment wrapText="1"/>
    </xf>
    <xf numFmtId="0" fontId="25" fillId="7" borderId="1" xfId="0" applyFont="1" applyFill="1" applyBorder="1" applyAlignment="1" applyProtection="1">
      <alignment wrapText="1"/>
    </xf>
    <xf numFmtId="0" fontId="0" fillId="7" borderId="1" xfId="0" applyFont="1" applyFill="1" applyBorder="1" applyAlignment="1" applyProtection="1">
      <alignment wrapText="1"/>
    </xf>
    <xf numFmtId="0" fontId="24" fillId="7" borderId="1" xfId="0" applyFont="1" applyFill="1" applyBorder="1" applyAlignment="1" applyProtection="1">
      <alignment horizontal="center"/>
    </xf>
    <xf numFmtId="0" fontId="0" fillId="7" borderId="9" xfId="0" applyFill="1" applyBorder="1" applyAlignment="1" applyProtection="1"/>
    <xf numFmtId="0" fontId="57" fillId="7" borderId="0" xfId="1" applyFont="1" applyFill="1" applyBorder="1" applyAlignment="1" applyProtection="1">
      <alignment horizontal="center" wrapText="1"/>
    </xf>
    <xf numFmtId="0" fontId="59" fillId="7" borderId="0" xfId="0" applyFont="1" applyFill="1" applyAlignment="1" applyProtection="1"/>
    <xf numFmtId="0" fontId="12" fillId="0" borderId="0" xfId="0" applyFont="1" applyFill="1" applyAlignment="1" applyProtection="1">
      <alignment horizontal="left" wrapText="1" indent="8" shrinkToFit="1"/>
    </xf>
    <xf numFmtId="0" fontId="5" fillId="7" borderId="0" xfId="0" applyFont="1" applyFill="1" applyAlignment="1" applyProtection="1">
      <alignment horizontal="center" wrapText="1"/>
    </xf>
    <xf numFmtId="0" fontId="0" fillId="7" borderId="0" xfId="0" applyFill="1" applyAlignment="1" applyProtection="1">
      <alignment horizontal="center" wrapText="1"/>
    </xf>
    <xf numFmtId="0" fontId="22" fillId="7" borderId="0" xfId="0" applyFont="1" applyFill="1" applyBorder="1" applyAlignment="1" applyProtection="1">
      <alignment horizontal="left" shrinkToFit="1"/>
    </xf>
    <xf numFmtId="0" fontId="0" fillId="7" borderId="0" xfId="0" applyFill="1" applyAlignment="1" applyProtection="1">
      <alignment horizontal="left" shrinkToFit="1"/>
    </xf>
    <xf numFmtId="0" fontId="22" fillId="7" borderId="0" xfId="0" applyFont="1" applyFill="1" applyBorder="1" applyAlignment="1" applyProtection="1">
      <alignment horizontal="left" indent="11" shrinkToFit="1"/>
    </xf>
    <xf numFmtId="0" fontId="19" fillId="7" borderId="0" xfId="1" applyFont="1" applyFill="1" applyBorder="1" applyAlignment="1" applyProtection="1">
      <alignment horizontal="center" wrapText="1"/>
    </xf>
    <xf numFmtId="0" fontId="3" fillId="0" borderId="0" xfId="0" applyFont="1" applyFill="1" applyAlignment="1" applyProtection="1">
      <alignment horizontal="center"/>
    </xf>
    <xf numFmtId="0" fontId="32" fillId="0" borderId="0" xfId="0" applyFont="1" applyFill="1" applyAlignment="1" applyProtection="1">
      <alignment horizontal="center"/>
    </xf>
    <xf numFmtId="0" fontId="47" fillId="0" borderId="0" xfId="0" applyFont="1" applyAlignment="1" applyProtection="1">
      <alignment horizontal="left" wrapText="1"/>
    </xf>
    <xf numFmtId="0" fontId="47" fillId="0" borderId="0" xfId="0" applyFont="1" applyAlignment="1" applyProtection="1">
      <alignment horizontal="left"/>
    </xf>
    <xf numFmtId="0" fontId="7" fillId="0" borderId="0" xfId="0" applyFont="1" applyBorder="1" applyAlignment="1" applyProtection="1">
      <alignment vertical="center" wrapText="1"/>
    </xf>
    <xf numFmtId="0" fontId="7" fillId="0" borderId="0" xfId="0" applyFont="1" applyAlignment="1" applyProtection="1">
      <alignment vertical="center" wrapText="1"/>
    </xf>
    <xf numFmtId="0" fontId="0" fillId="0" borderId="0" xfId="0" applyAlignment="1" applyProtection="1">
      <alignment vertical="center" wrapText="1"/>
    </xf>
    <xf numFmtId="0" fontId="14" fillId="5" borderId="1" xfId="0" applyFont="1" applyFill="1" applyBorder="1" applyAlignment="1" applyProtection="1">
      <alignment horizontal="center"/>
      <protection locked="0"/>
    </xf>
    <xf numFmtId="0" fontId="14" fillId="5" borderId="2" xfId="0" applyFont="1" applyFill="1" applyBorder="1" applyAlignment="1" applyProtection="1">
      <alignment horizontal="center"/>
      <protection locked="0"/>
    </xf>
    <xf numFmtId="164" fontId="14" fillId="0" borderId="1" xfId="0" applyNumberFormat="1" applyFont="1" applyFill="1" applyBorder="1" applyAlignment="1" applyProtection="1"/>
    <xf numFmtId="164" fontId="0" fillId="0" borderId="1" xfId="0" applyNumberFormat="1" applyBorder="1" applyAlignment="1" applyProtection="1"/>
    <xf numFmtId="0" fontId="14" fillId="0" borderId="5" xfId="0" applyFont="1" applyFill="1" applyBorder="1" applyAlignment="1" applyProtection="1"/>
    <xf numFmtId="0" fontId="0" fillId="0" borderId="8" xfId="0" applyBorder="1" applyAlignment="1" applyProtection="1"/>
    <xf numFmtId="0" fontId="13" fillId="0" borderId="2" xfId="0" applyFont="1" applyFill="1" applyBorder="1" applyAlignment="1" applyProtection="1">
      <alignment horizontal="center"/>
    </xf>
    <xf numFmtId="0" fontId="13" fillId="0" borderId="9" xfId="0" applyFont="1" applyFill="1" applyBorder="1" applyAlignment="1" applyProtection="1">
      <alignment horizontal="center"/>
    </xf>
    <xf numFmtId="0" fontId="13" fillId="0" borderId="3" xfId="0" applyFont="1" applyFill="1" applyBorder="1" applyAlignment="1" applyProtection="1">
      <alignment horizontal="center"/>
    </xf>
    <xf numFmtId="164" fontId="13" fillId="7" borderId="1" xfId="0" applyNumberFormat="1" applyFont="1" applyFill="1" applyBorder="1" applyAlignment="1" applyProtection="1"/>
    <xf numFmtId="164" fontId="0" fillId="7" borderId="1" xfId="0" applyNumberFormat="1" applyFill="1" applyBorder="1" applyAlignment="1" applyProtection="1"/>
    <xf numFmtId="0" fontId="15" fillId="2" borderId="1" xfId="0" applyFont="1" applyFill="1" applyBorder="1" applyAlignment="1" applyProtection="1">
      <alignment horizontal="center"/>
    </xf>
    <xf numFmtId="0" fontId="16" fillId="2" borderId="1" xfId="0" applyFont="1" applyFill="1" applyBorder="1" applyAlignment="1" applyProtection="1">
      <alignment horizontal="center"/>
    </xf>
    <xf numFmtId="0" fontId="10" fillId="2" borderId="1" xfId="0" applyFont="1" applyFill="1" applyBorder="1" applyAlignment="1" applyProtection="1">
      <alignment horizontal="center"/>
    </xf>
    <xf numFmtId="0" fontId="15" fillId="3" borderId="1" xfId="0" applyFont="1" applyFill="1" applyBorder="1" applyAlignment="1" applyProtection="1">
      <alignment horizontal="center"/>
    </xf>
    <xf numFmtId="0" fontId="16" fillId="3" borderId="1" xfId="0" applyFont="1" applyFill="1" applyBorder="1" applyAlignment="1" applyProtection="1">
      <alignment horizontal="center"/>
    </xf>
    <xf numFmtId="0" fontId="10" fillId="3" borderId="1" xfId="0" applyFont="1" applyFill="1" applyBorder="1" applyAlignment="1" applyProtection="1">
      <alignment horizontal="center"/>
    </xf>
    <xf numFmtId="0" fontId="6" fillId="0" borderId="0" xfId="0" applyFont="1" applyFill="1" applyBorder="1" applyAlignment="1" applyProtection="1">
      <alignment wrapText="1" shrinkToFit="1"/>
    </xf>
    <xf numFmtId="0" fontId="7" fillId="0" borderId="0" xfId="0" applyFont="1" applyFill="1" applyAlignment="1" applyProtection="1">
      <alignment wrapText="1" shrinkToFit="1"/>
    </xf>
    <xf numFmtId="0" fontId="0" fillId="0" borderId="0" xfId="0" applyAlignment="1" applyProtection="1">
      <alignment wrapText="1" shrinkToFit="1"/>
    </xf>
    <xf numFmtId="0" fontId="0" fillId="0" borderId="0" xfId="0" applyAlignment="1" applyProtection="1">
      <alignment shrinkToFit="1"/>
    </xf>
    <xf numFmtId="0" fontId="15" fillId="6" borderId="1" xfId="0" applyFont="1" applyFill="1" applyBorder="1" applyAlignment="1" applyProtection="1">
      <alignment horizontal="center" wrapText="1"/>
    </xf>
    <xf numFmtId="0" fontId="16" fillId="6" borderId="1" xfId="0" applyFont="1" applyFill="1" applyBorder="1" applyAlignment="1" applyProtection="1">
      <alignment horizontal="center" wrapText="1"/>
    </xf>
    <xf numFmtId="0" fontId="10" fillId="6" borderId="1" xfId="0" applyFont="1" applyFill="1" applyBorder="1" applyAlignment="1" applyProtection="1">
      <alignment horizontal="center" wrapText="1"/>
    </xf>
    <xf numFmtId="0" fontId="3" fillId="7" borderId="17" xfId="0" applyFont="1" applyFill="1" applyBorder="1" applyAlignment="1" applyProtection="1">
      <alignment horizontal="center" vertical="center" wrapText="1"/>
    </xf>
    <xf numFmtId="0" fontId="3" fillId="7" borderId="18" xfId="0" applyFont="1" applyFill="1" applyBorder="1" applyAlignment="1" applyProtection="1">
      <alignment horizontal="center" vertical="center" wrapText="1"/>
    </xf>
    <xf numFmtId="0" fontId="3" fillId="7" borderId="19" xfId="0" applyFont="1" applyFill="1" applyBorder="1" applyAlignment="1" applyProtection="1">
      <alignment horizontal="center" vertical="center" wrapText="1"/>
    </xf>
    <xf numFmtId="0" fontId="3" fillId="7" borderId="20" xfId="0" applyFont="1" applyFill="1" applyBorder="1" applyAlignment="1" applyProtection="1">
      <alignment horizontal="center" vertical="center" wrapText="1"/>
    </xf>
    <xf numFmtId="0" fontId="3" fillId="7" borderId="21" xfId="0" applyFont="1" applyFill="1" applyBorder="1" applyAlignment="1" applyProtection="1">
      <alignment horizontal="center" vertical="center" wrapText="1"/>
    </xf>
    <xf numFmtId="0" fontId="3" fillId="7" borderId="22" xfId="0" applyFont="1" applyFill="1" applyBorder="1" applyAlignment="1" applyProtection="1">
      <alignment horizontal="center" vertical="center" wrapText="1"/>
    </xf>
    <xf numFmtId="0" fontId="13" fillId="0" borderId="0" xfId="0" applyFont="1" applyFill="1" applyAlignment="1" applyProtection="1">
      <alignment wrapText="1" shrinkToFit="1"/>
    </xf>
    <xf numFmtId="0" fontId="13" fillId="0" borderId="2" xfId="0" applyFont="1" applyFill="1" applyBorder="1" applyAlignment="1" applyProtection="1">
      <alignment horizontal="center" vertical="center" wrapText="1"/>
    </xf>
    <xf numFmtId="0" fontId="0" fillId="0" borderId="3" xfId="0" applyBorder="1" applyAlignment="1" applyProtection="1">
      <alignment horizontal="center" vertical="center" wrapText="1"/>
    </xf>
    <xf numFmtId="0" fontId="0" fillId="0" borderId="3" xfId="0" applyBorder="1" applyAlignment="1" applyProtection="1">
      <alignment wrapText="1"/>
    </xf>
    <xf numFmtId="0" fontId="6" fillId="0" borderId="0" xfId="0" applyFont="1" applyFill="1" applyBorder="1" applyAlignment="1" applyProtection="1">
      <alignment wrapText="1"/>
    </xf>
    <xf numFmtId="0" fontId="7" fillId="0" borderId="0" xfId="0" applyFont="1" applyFill="1" applyAlignment="1" applyProtection="1">
      <alignment wrapText="1"/>
    </xf>
    <xf numFmtId="0" fontId="10" fillId="6" borderId="7" xfId="0" applyFont="1" applyFill="1" applyBorder="1" applyAlignment="1" applyProtection="1">
      <alignment horizontal="center" wrapText="1"/>
    </xf>
    <xf numFmtId="0" fontId="35" fillId="0" borderId="0" xfId="0" applyFont="1" applyFill="1" applyBorder="1" applyAlignment="1" applyProtection="1">
      <alignment wrapText="1"/>
    </xf>
    <xf numFmtId="0" fontId="27" fillId="0" borderId="0" xfId="0" applyFont="1" applyFill="1" applyAlignment="1" applyProtection="1">
      <alignment wrapText="1"/>
    </xf>
    <xf numFmtId="0" fontId="29" fillId="0" borderId="0" xfId="0" applyFont="1" applyAlignment="1" applyProtection="1">
      <alignment wrapText="1"/>
    </xf>
    <xf numFmtId="0" fontId="27" fillId="0" borderId="5" xfId="0" applyFont="1" applyBorder="1" applyAlignment="1" applyProtection="1">
      <alignment horizontal="left"/>
    </xf>
    <xf numFmtId="0" fontId="33" fillId="0" borderId="0" xfId="0" applyFont="1" applyFill="1" applyBorder="1" applyAlignment="1" applyProtection="1"/>
    <xf numFmtId="0" fontId="24" fillId="0" borderId="0" xfId="0" applyFont="1" applyAlignment="1" applyProtection="1"/>
    <xf numFmtId="0" fontId="27" fillId="0" borderId="0" xfId="0" applyFont="1" applyBorder="1" applyAlignment="1" applyProtection="1">
      <alignment horizontal="left" wrapText="1"/>
    </xf>
    <xf numFmtId="0" fontId="27" fillId="0" borderId="0" xfId="0" applyFont="1" applyBorder="1" applyAlignment="1" applyProtection="1">
      <alignment horizontal="left"/>
    </xf>
    <xf numFmtId="0" fontId="27" fillId="0" borderId="0" xfId="0" applyFont="1" applyBorder="1" applyAlignment="1" applyProtection="1">
      <alignment horizontal="left" vertical="center" wrapText="1"/>
    </xf>
    <xf numFmtId="0" fontId="31" fillId="0" borderId="0" xfId="0" applyFont="1" applyBorder="1" applyAlignment="1" applyProtection="1">
      <alignment horizontal="left"/>
    </xf>
    <xf numFmtId="0" fontId="2" fillId="0" borderId="5" xfId="0" applyFont="1" applyBorder="1" applyAlignment="1" applyProtection="1">
      <alignment horizontal="left"/>
    </xf>
    <xf numFmtId="0" fontId="4" fillId="0" borderId="5" xfId="0" applyFont="1" applyBorder="1" applyAlignment="1" applyProtection="1">
      <alignment horizontal="left"/>
    </xf>
    <xf numFmtId="0" fontId="1" fillId="7" borderId="0" xfId="0" applyFont="1" applyFill="1" applyBorder="1" applyAlignment="1" applyProtection="1">
      <alignment horizontal="center" vertical="center" wrapText="1"/>
    </xf>
    <xf numFmtId="0" fontId="29" fillId="0" borderId="0" xfId="0" applyFont="1" applyBorder="1" applyAlignment="1" applyProtection="1">
      <alignment vertical="center" wrapText="1"/>
    </xf>
    <xf numFmtId="0" fontId="29" fillId="0" borderId="0" xfId="0" applyFont="1" applyAlignment="1" applyProtection="1">
      <alignment vertical="center" wrapText="1"/>
    </xf>
    <xf numFmtId="0" fontId="1" fillId="7" borderId="1" xfId="0" applyFont="1" applyFill="1" applyBorder="1" applyAlignment="1" applyProtection="1">
      <alignment horizontal="left" wrapText="1"/>
    </xf>
    <xf numFmtId="0" fontId="25" fillId="7" borderId="1" xfId="0" applyFont="1" applyFill="1" applyBorder="1" applyAlignment="1" applyProtection="1">
      <alignment horizontal="left"/>
    </xf>
    <xf numFmtId="0" fontId="1" fillId="7" borderId="1" xfId="0" applyFont="1" applyFill="1" applyBorder="1" applyAlignment="1" applyProtection="1">
      <alignment horizontal="left"/>
    </xf>
    <xf numFmtId="0" fontId="7" fillId="0" borderId="0" xfId="0" applyFont="1" applyBorder="1" applyAlignment="1" applyProtection="1">
      <alignment horizontal="left" wrapText="1"/>
    </xf>
    <xf numFmtId="0" fontId="30" fillId="0" borderId="0" xfId="0" applyFont="1" applyFill="1" applyBorder="1" applyAlignment="1"/>
    <xf numFmtId="0" fontId="34" fillId="0" borderId="0" xfId="0" applyFont="1" applyFill="1" applyBorder="1" applyAlignment="1"/>
    <xf numFmtId="0" fontId="24" fillId="0" borderId="0" xfId="0" applyFont="1" applyFill="1" applyBorder="1" applyAlignment="1" applyProtection="1">
      <alignment wrapText="1"/>
    </xf>
    <xf numFmtId="0" fontId="24" fillId="0" borderId="0" xfId="0" applyFont="1" applyFill="1" applyBorder="1" applyProtection="1"/>
    <xf numFmtId="0" fontId="4" fillId="0" borderId="0" xfId="0" applyFont="1" applyFill="1" applyBorder="1" applyAlignment="1" applyProtection="1">
      <protection locked="0"/>
    </xf>
    <xf numFmtId="0" fontId="4" fillId="0" borderId="0" xfId="0" applyFont="1" applyFill="1" applyBorder="1" applyAlignment="1"/>
    <xf numFmtId="0" fontId="30" fillId="0" borderId="0" xfId="0" applyFont="1" applyFill="1" applyBorder="1" applyAlignment="1">
      <alignment wrapText="1"/>
    </xf>
    <xf numFmtId="0" fontId="2" fillId="0" borderId="0" xfId="0" applyFont="1" applyFill="1" applyBorder="1" applyAlignment="1">
      <alignment wrapText="1"/>
    </xf>
    <xf numFmtId="0" fontId="2" fillId="0" borderId="0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/>
    </xf>
    <xf numFmtId="0" fontId="48" fillId="0" borderId="0" xfId="0" applyFont="1" applyFill="1" applyBorder="1" applyAlignment="1" applyProtection="1">
      <alignment horizontal="left" vertical="top" wrapText="1"/>
    </xf>
    <xf numFmtId="0" fontId="0" fillId="0" borderId="13" xfId="0" applyFont="1" applyBorder="1" applyAlignment="1" applyProtection="1">
      <protection locked="0"/>
    </xf>
    <xf numFmtId="0" fontId="24" fillId="0" borderId="5" xfId="0" applyFont="1" applyBorder="1" applyAlignment="1"/>
    <xf numFmtId="0" fontId="0" fillId="0" borderId="5" xfId="0" applyFont="1" applyBorder="1" applyAlignment="1"/>
    <xf numFmtId="0" fontId="24" fillId="0" borderId="0" xfId="0" applyFont="1" applyBorder="1" applyAlignment="1"/>
    <xf numFmtId="0" fontId="0" fillId="0" borderId="0" xfId="0" applyFont="1" applyBorder="1" applyAlignment="1"/>
    <xf numFmtId="0" fontId="4" fillId="0" borderId="0" xfId="0" applyFont="1" applyFill="1" applyBorder="1" applyAlignment="1" applyProtection="1"/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 applyProtection="1">
      <alignment vertical="center"/>
      <protection locked="0"/>
    </xf>
    <xf numFmtId="0" fontId="2" fillId="0" borderId="0" xfId="0" applyFont="1" applyFill="1" applyBorder="1" applyAlignment="1" applyProtection="1">
      <alignment vertical="center" wrapText="1"/>
      <protection locked="0"/>
    </xf>
    <xf numFmtId="0" fontId="30" fillId="0" borderId="0" xfId="0" applyFont="1" applyFill="1" applyBorder="1" applyAlignment="1">
      <alignment vertical="center" wrapText="1"/>
    </xf>
    <xf numFmtId="0" fontId="28" fillId="0" borderId="0" xfId="0" applyFont="1" applyFill="1" applyBorder="1" applyAlignment="1" applyProtection="1">
      <alignment vertical="center" wrapText="1"/>
      <protection locked="0"/>
    </xf>
    <xf numFmtId="0" fontId="4" fillId="0" borderId="0" xfId="0" applyFont="1" applyFill="1" applyBorder="1" applyAlignment="1" applyProtection="1">
      <alignment vertical="center" wrapText="1"/>
      <protection locked="0"/>
    </xf>
    <xf numFmtId="0" fontId="40" fillId="0" borderId="0" xfId="0" applyFont="1" applyFill="1" applyBorder="1" applyAlignment="1">
      <alignment vertical="top" wrapText="1"/>
    </xf>
    <xf numFmtId="0" fontId="3" fillId="0" borderId="0" xfId="0" applyFont="1" applyFill="1" applyBorder="1" applyAlignment="1">
      <alignment vertical="center" wrapText="1"/>
    </xf>
    <xf numFmtId="0" fontId="0" fillId="0" borderId="0" xfId="0" applyFont="1" applyFill="1" applyBorder="1" applyAlignment="1" applyProtection="1">
      <protection locked="0"/>
    </xf>
    <xf numFmtId="0" fontId="4" fillId="0" borderId="0" xfId="0" applyFont="1" applyFill="1" applyBorder="1" applyProtection="1"/>
    <xf numFmtId="0" fontId="36" fillId="0" borderId="0" xfId="0" applyFont="1" applyBorder="1" applyAlignment="1">
      <alignment wrapText="1"/>
    </xf>
    <xf numFmtId="0" fontId="0" fillId="0" borderId="0" xfId="0" applyAlignment="1">
      <alignment wrapText="1"/>
    </xf>
    <xf numFmtId="0" fontId="24" fillId="7" borderId="14" xfId="0" applyFont="1" applyFill="1" applyBorder="1" applyAlignment="1">
      <alignment horizontal="left" vertical="center" wrapText="1"/>
    </xf>
    <xf numFmtId="0" fontId="24" fillId="7" borderId="15" xfId="0" applyFont="1" applyFill="1" applyBorder="1" applyAlignment="1">
      <alignment horizontal="left" vertical="center" wrapText="1"/>
    </xf>
    <xf numFmtId="0" fontId="24" fillId="7" borderId="16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/>
    <xf numFmtId="0" fontId="0" fillId="0" borderId="0" xfId="0" applyFont="1" applyFill="1" applyBorder="1" applyAlignment="1"/>
    <xf numFmtId="0" fontId="24" fillId="0" borderId="0" xfId="0" applyFont="1" applyFill="1" applyBorder="1" applyAlignment="1" applyProtection="1">
      <alignment horizontal="left" wrapText="1"/>
    </xf>
  </cellXfs>
  <cellStyles count="2">
    <cellStyle name="Standard" xfId="0" builtinId="0"/>
    <cellStyle name="Standard_Tabelle1_1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9124950</xdr:colOff>
      <xdr:row>0</xdr:row>
      <xdr:rowOff>28575</xdr:rowOff>
    </xdr:from>
    <xdr:to>
      <xdr:col>0</xdr:col>
      <xdr:colOff>9821514</xdr:colOff>
      <xdr:row>0</xdr:row>
      <xdr:rowOff>774210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24950" y="28575"/>
          <a:ext cx="696564" cy="745635"/>
        </a:xfrm>
        <a:prstGeom prst="rect">
          <a:avLst/>
        </a:prstGeom>
      </xdr:spPr>
    </xdr:pic>
    <xdr:clientData/>
  </xdr:twoCellAnchor>
  <xdr:twoCellAnchor editAs="oneCell">
    <xdr:from>
      <xdr:col>0</xdr:col>
      <xdr:colOff>9124950</xdr:colOff>
      <xdr:row>0</xdr:row>
      <xdr:rowOff>28575</xdr:rowOff>
    </xdr:from>
    <xdr:to>
      <xdr:col>0</xdr:col>
      <xdr:colOff>9821514</xdr:colOff>
      <xdr:row>0</xdr:row>
      <xdr:rowOff>774210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24950" y="28575"/>
          <a:ext cx="696564" cy="74563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95250</xdr:colOff>
      <xdr:row>0</xdr:row>
      <xdr:rowOff>66675</xdr:rowOff>
    </xdr:from>
    <xdr:to>
      <xdr:col>12</xdr:col>
      <xdr:colOff>685799</xdr:colOff>
      <xdr:row>0</xdr:row>
      <xdr:rowOff>698827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25150" y="66675"/>
          <a:ext cx="590549" cy="63215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95250</xdr:colOff>
      <xdr:row>0</xdr:row>
      <xdr:rowOff>66675</xdr:rowOff>
    </xdr:from>
    <xdr:to>
      <xdr:col>12</xdr:col>
      <xdr:colOff>685799</xdr:colOff>
      <xdr:row>0</xdr:row>
      <xdr:rowOff>698827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25150" y="66675"/>
          <a:ext cx="590549" cy="6321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2">
    <pageSetUpPr fitToPage="1"/>
  </sheetPr>
  <dimension ref="A1:G54"/>
  <sheetViews>
    <sheetView view="pageLayout" topLeftCell="A43" zoomScaleNormal="100" workbookViewId="0">
      <selection activeCell="A49" sqref="A49"/>
    </sheetView>
  </sheetViews>
  <sheetFormatPr baseColWidth="10" defaultRowHeight="15" x14ac:dyDescent="0.25"/>
  <cols>
    <col min="1" max="1" width="149.28515625" customWidth="1"/>
  </cols>
  <sheetData>
    <row r="1" spans="1:1" ht="65.099999999999994" customHeight="1" x14ac:dyDescent="0.25">
      <c r="A1" s="113" t="s">
        <v>107</v>
      </c>
    </row>
    <row r="2" spans="1:1" ht="15" customHeight="1" x14ac:dyDescent="0.25">
      <c r="A2" s="113" t="s">
        <v>109</v>
      </c>
    </row>
    <row r="3" spans="1:1" ht="15" customHeight="1" x14ac:dyDescent="0.25">
      <c r="A3" s="113"/>
    </row>
    <row r="4" spans="1:1" ht="15.75" x14ac:dyDescent="0.25">
      <c r="A4" s="125" t="s">
        <v>171</v>
      </c>
    </row>
    <row r="5" spans="1:1" ht="15.75" x14ac:dyDescent="0.25">
      <c r="A5" s="114"/>
    </row>
    <row r="6" spans="1:1" ht="31.5" x14ac:dyDescent="0.25">
      <c r="A6" s="115" t="s">
        <v>151</v>
      </c>
    </row>
    <row r="7" spans="1:1" ht="15.75" x14ac:dyDescent="0.25">
      <c r="A7" s="115"/>
    </row>
    <row r="8" spans="1:1" ht="15.75" x14ac:dyDescent="0.25">
      <c r="A8" s="116" t="s">
        <v>138</v>
      </c>
    </row>
    <row r="9" spans="1:1" ht="15.75" x14ac:dyDescent="0.25">
      <c r="A9" s="115"/>
    </row>
    <row r="10" spans="1:1" ht="15.75" x14ac:dyDescent="0.25">
      <c r="A10" s="117" t="s">
        <v>143</v>
      </c>
    </row>
    <row r="11" spans="1:1" ht="15.75" x14ac:dyDescent="0.25">
      <c r="A11" s="118" t="s">
        <v>144</v>
      </c>
    </row>
    <row r="12" spans="1:1" ht="15.75" x14ac:dyDescent="0.25">
      <c r="A12" s="118" t="s">
        <v>187</v>
      </c>
    </row>
    <row r="13" spans="1:1" ht="15.75" x14ac:dyDescent="0.25">
      <c r="A13" s="115"/>
    </row>
    <row r="14" spans="1:1" ht="15.75" x14ac:dyDescent="0.25">
      <c r="A14" s="117" t="s">
        <v>123</v>
      </c>
    </row>
    <row r="15" spans="1:1" ht="15.75" x14ac:dyDescent="0.25">
      <c r="A15" s="119"/>
    </row>
    <row r="16" spans="1:1" ht="15.75" x14ac:dyDescent="0.25">
      <c r="A16" s="119" t="s">
        <v>184</v>
      </c>
    </row>
    <row r="17" spans="1:1" ht="15.75" x14ac:dyDescent="0.25">
      <c r="A17" s="115"/>
    </row>
    <row r="18" spans="1:1" ht="15.75" x14ac:dyDescent="0.25">
      <c r="A18" s="115" t="s">
        <v>52</v>
      </c>
    </row>
    <row r="19" spans="1:1" ht="15.75" x14ac:dyDescent="0.25">
      <c r="A19" s="115" t="s">
        <v>53</v>
      </c>
    </row>
    <row r="20" spans="1:1" ht="15.75" x14ac:dyDescent="0.25">
      <c r="A20" s="119"/>
    </row>
    <row r="21" spans="1:1" ht="15.75" x14ac:dyDescent="0.25">
      <c r="A21" s="120" t="s">
        <v>134</v>
      </c>
    </row>
    <row r="22" spans="1:1" ht="15.75" x14ac:dyDescent="0.25">
      <c r="A22" s="115"/>
    </row>
    <row r="23" spans="1:1" s="11" customFormat="1" ht="15.75" x14ac:dyDescent="0.2">
      <c r="A23" s="115" t="s">
        <v>152</v>
      </c>
    </row>
    <row r="24" spans="1:1" s="11" customFormat="1" ht="15.75" x14ac:dyDescent="0.2">
      <c r="A24" s="115" t="s">
        <v>183</v>
      </c>
    </row>
    <row r="25" spans="1:1" s="11" customFormat="1" ht="15.75" x14ac:dyDescent="0.2">
      <c r="A25" s="115" t="s">
        <v>54</v>
      </c>
    </row>
    <row r="26" spans="1:1" s="11" customFormat="1" ht="15.75" x14ac:dyDescent="0.2">
      <c r="A26" s="115"/>
    </row>
    <row r="27" spans="1:1" s="11" customFormat="1" ht="15.75" x14ac:dyDescent="0.2">
      <c r="A27" s="115" t="s">
        <v>185</v>
      </c>
    </row>
    <row r="28" spans="1:1" s="11" customFormat="1" ht="15.75" x14ac:dyDescent="0.2">
      <c r="A28" s="115" t="s">
        <v>55</v>
      </c>
    </row>
    <row r="29" spans="1:1" s="11" customFormat="1" ht="15.75" x14ac:dyDescent="0.2">
      <c r="A29" s="119"/>
    </row>
    <row r="30" spans="1:1" s="11" customFormat="1" ht="15.75" x14ac:dyDescent="0.2">
      <c r="A30" s="115" t="s">
        <v>153</v>
      </c>
    </row>
    <row r="31" spans="1:1" s="11" customFormat="1" ht="15.75" x14ac:dyDescent="0.2">
      <c r="A31" s="115" t="s">
        <v>154</v>
      </c>
    </row>
    <row r="32" spans="1:1" s="11" customFormat="1" ht="15.75" x14ac:dyDescent="0.2">
      <c r="A32" s="115" t="s">
        <v>155</v>
      </c>
    </row>
    <row r="33" spans="1:7" s="11" customFormat="1" ht="15.75" x14ac:dyDescent="0.2">
      <c r="A33" s="115" t="s">
        <v>156</v>
      </c>
    </row>
    <row r="34" spans="1:7" s="11" customFormat="1" ht="15.75" x14ac:dyDescent="0.2">
      <c r="A34" s="115"/>
    </row>
    <row r="35" spans="1:7" s="11" customFormat="1" ht="15.75" x14ac:dyDescent="0.2">
      <c r="A35" s="115" t="s">
        <v>157</v>
      </c>
    </row>
    <row r="36" spans="1:7" ht="15.75" x14ac:dyDescent="0.25">
      <c r="A36" s="115" t="s">
        <v>56</v>
      </c>
    </row>
    <row r="37" spans="1:7" ht="15.75" x14ac:dyDescent="0.25">
      <c r="A37" s="115"/>
    </row>
    <row r="38" spans="1:7" ht="15.75" x14ac:dyDescent="0.25">
      <c r="A38" s="119" t="s">
        <v>186</v>
      </c>
    </row>
    <row r="39" spans="1:7" ht="15.75" x14ac:dyDescent="0.25">
      <c r="A39" s="115"/>
    </row>
    <row r="40" spans="1:7" ht="15.75" x14ac:dyDescent="0.25">
      <c r="A40" s="121" t="s">
        <v>189</v>
      </c>
    </row>
    <row r="41" spans="1:7" ht="15.75" x14ac:dyDescent="0.25">
      <c r="A41" s="121" t="s">
        <v>188</v>
      </c>
    </row>
    <row r="42" spans="1:7" s="132" customFormat="1" ht="15.75" x14ac:dyDescent="0.25">
      <c r="A42" s="122" t="s">
        <v>190</v>
      </c>
    </row>
    <row r="43" spans="1:7" ht="15.75" x14ac:dyDescent="0.25">
      <c r="A43" s="38"/>
    </row>
    <row r="44" spans="1:7" ht="15.75" x14ac:dyDescent="0.25">
      <c r="A44" s="38"/>
    </row>
    <row r="45" spans="1:7" ht="15.75" x14ac:dyDescent="0.25">
      <c r="A45" s="38" t="s">
        <v>150</v>
      </c>
    </row>
    <row r="46" spans="1:7" ht="15" customHeight="1" x14ac:dyDescent="0.25">
      <c r="A46" s="38"/>
    </row>
    <row r="47" spans="1:7" ht="82.5" customHeight="1" x14ac:dyDescent="0.25">
      <c r="A47" s="123" t="s">
        <v>179</v>
      </c>
      <c r="B47" s="111"/>
      <c r="C47" s="111"/>
      <c r="D47" s="111"/>
      <c r="E47" s="111"/>
      <c r="F47" s="111"/>
      <c r="G47" s="111"/>
    </row>
    <row r="48" spans="1:7" ht="15.75" x14ac:dyDescent="0.25">
      <c r="A48" s="38"/>
      <c r="B48" s="110"/>
      <c r="C48" s="110"/>
      <c r="D48" s="110"/>
      <c r="E48" s="110"/>
      <c r="F48" s="110"/>
      <c r="G48" s="110"/>
    </row>
    <row r="49" spans="1:7" ht="225.75" customHeight="1" x14ac:dyDescent="0.25">
      <c r="A49" s="124" t="s">
        <v>195</v>
      </c>
      <c r="B49" s="112"/>
      <c r="C49" s="112"/>
      <c r="D49" s="112"/>
      <c r="E49" s="112"/>
      <c r="F49" s="112"/>
      <c r="G49" s="112"/>
    </row>
    <row r="50" spans="1:7" ht="15.75" x14ac:dyDescent="0.25">
      <c r="A50" s="38"/>
      <c r="B50" s="110"/>
      <c r="C50" s="110"/>
      <c r="D50" s="110"/>
      <c r="E50" s="110"/>
      <c r="F50" s="110"/>
      <c r="G50" s="110"/>
    </row>
    <row r="51" spans="1:7" ht="31.5" customHeight="1" x14ac:dyDescent="0.25">
      <c r="A51" s="124" t="s">
        <v>158</v>
      </c>
      <c r="B51" s="112"/>
      <c r="C51" s="112"/>
      <c r="D51" s="112"/>
      <c r="E51" s="112"/>
      <c r="F51" s="112"/>
      <c r="G51" s="112"/>
    </row>
    <row r="52" spans="1:7" ht="15.75" x14ac:dyDescent="0.25">
      <c r="A52" s="38"/>
    </row>
    <row r="53" spans="1:7" ht="15.75" x14ac:dyDescent="0.25">
      <c r="A53" s="38"/>
    </row>
    <row r="54" spans="1:7" x14ac:dyDescent="0.25">
      <c r="A54" s="94"/>
    </row>
  </sheetData>
  <pageMargins left="0.70866141732283472" right="0.70866141732283472" top="0.78740157480314965" bottom="0.78740157480314965" header="0.31496062992125984" footer="0.31496062992125984"/>
  <pageSetup paperSize="9" scale="65" orientation="portrait" r:id="rId1"/>
  <headerFooter>
    <oddFooter>&amp;LVersion: Januar 2023&amp;CLandkreis Marburg-Biedenkopf
Bearbeitungsdatum: &amp;D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K84"/>
  <sheetViews>
    <sheetView view="pageLayout" zoomScaleNormal="100" workbookViewId="0">
      <selection activeCell="A8" sqref="A8:G8"/>
    </sheetView>
  </sheetViews>
  <sheetFormatPr baseColWidth="10" defaultRowHeight="15" x14ac:dyDescent="0.25"/>
  <cols>
    <col min="1" max="1" width="33.5703125" style="20" customWidth="1"/>
    <col min="2" max="2" width="26" style="20" customWidth="1"/>
    <col min="3" max="3" width="23.85546875" style="20" customWidth="1"/>
    <col min="4" max="4" width="16.28515625" style="20" customWidth="1"/>
    <col min="5" max="5" width="25.140625" style="20" customWidth="1"/>
    <col min="6" max="6" width="11.28515625" style="20" customWidth="1"/>
    <col min="7" max="7" width="22.7109375" style="20" customWidth="1"/>
    <col min="8" max="8" width="5.42578125" style="20" customWidth="1"/>
    <col min="9" max="16384" width="11.42578125" style="20"/>
  </cols>
  <sheetData>
    <row r="1" spans="1:8" ht="16.5" customHeight="1" x14ac:dyDescent="0.35">
      <c r="A1" s="313" t="s">
        <v>165</v>
      </c>
      <c r="B1" s="314"/>
      <c r="C1" s="314"/>
      <c r="D1" s="314"/>
      <c r="E1" s="314"/>
      <c r="F1" s="314"/>
      <c r="G1" s="314"/>
      <c r="H1" s="23"/>
    </row>
    <row r="2" spans="1:8" ht="21" x14ac:dyDescent="0.35">
      <c r="A2" s="176"/>
      <c r="B2" s="321" t="s">
        <v>166</v>
      </c>
      <c r="C2" s="321"/>
      <c r="D2" s="177">
        <f>Deckblatt!D6</f>
        <v>0</v>
      </c>
      <c r="E2" s="176"/>
      <c r="F2" s="176"/>
      <c r="G2" s="176"/>
      <c r="H2" s="178"/>
    </row>
    <row r="3" spans="1:8" ht="21" x14ac:dyDescent="0.35">
      <c r="A3" s="179"/>
      <c r="B3" s="180"/>
      <c r="C3" s="180"/>
      <c r="D3" s="181"/>
      <c r="E3" s="179"/>
      <c r="F3" s="179"/>
      <c r="G3" s="179"/>
      <c r="H3" s="178"/>
    </row>
    <row r="4" spans="1:8" ht="15.75" x14ac:dyDescent="0.25">
      <c r="A4" s="322" t="s">
        <v>33</v>
      </c>
      <c r="B4" s="323"/>
      <c r="C4" s="323"/>
      <c r="D4" s="323"/>
      <c r="E4" s="323"/>
      <c r="F4" s="323"/>
      <c r="G4" s="323"/>
      <c r="H4" s="178"/>
    </row>
    <row r="5" spans="1:8" x14ac:dyDescent="0.25">
      <c r="A5" s="23" t="s">
        <v>124</v>
      </c>
      <c r="B5" s="23"/>
      <c r="C5" s="23"/>
      <c r="D5" s="23"/>
      <c r="E5" s="23"/>
      <c r="F5" s="297">
        <f>Deckblatt!D23</f>
        <v>0</v>
      </c>
      <c r="G5" s="297"/>
      <c r="H5" s="53"/>
    </row>
    <row r="6" spans="1:8" x14ac:dyDescent="0.25">
      <c r="A6" s="23"/>
      <c r="B6" s="23"/>
      <c r="C6" s="23"/>
      <c r="D6" s="23"/>
      <c r="E6" s="23"/>
      <c r="F6" s="53"/>
      <c r="G6" s="53"/>
      <c r="H6" s="53"/>
    </row>
    <row r="7" spans="1:8" ht="24.95" customHeight="1" x14ac:dyDescent="0.3">
      <c r="A7" s="316" t="s">
        <v>21</v>
      </c>
      <c r="B7" s="317"/>
      <c r="C7" s="317"/>
      <c r="D7" s="317"/>
      <c r="E7" s="317"/>
      <c r="F7" s="317"/>
      <c r="G7" s="317"/>
      <c r="H7" s="136"/>
    </row>
    <row r="8" spans="1:8" ht="20.100000000000001" customHeight="1" x14ac:dyDescent="0.35">
      <c r="A8" s="318" t="s">
        <v>22</v>
      </c>
      <c r="B8" s="319"/>
      <c r="C8" s="319"/>
      <c r="D8" s="319"/>
      <c r="E8" s="319"/>
      <c r="F8" s="319"/>
      <c r="G8" s="319"/>
      <c r="H8" s="182"/>
    </row>
    <row r="9" spans="1:8" ht="20.100000000000001" customHeight="1" x14ac:dyDescent="0.35">
      <c r="A9" s="320" t="s">
        <v>23</v>
      </c>
      <c r="B9" s="320"/>
      <c r="C9" s="320"/>
      <c r="D9" s="320"/>
      <c r="E9" s="320"/>
      <c r="F9" s="320"/>
      <c r="G9" s="320"/>
      <c r="H9" s="183"/>
    </row>
    <row r="10" spans="1:8" ht="20.100000000000001" customHeight="1" x14ac:dyDescent="0.3">
      <c r="A10" s="184"/>
      <c r="B10" s="184"/>
      <c r="C10" s="184"/>
      <c r="D10" s="184"/>
      <c r="E10" s="184"/>
      <c r="F10" s="184"/>
      <c r="G10" s="184"/>
      <c r="H10" s="185"/>
    </row>
    <row r="11" spans="1:8" x14ac:dyDescent="0.25">
      <c r="A11" s="315" t="s">
        <v>26</v>
      </c>
      <c r="B11" s="315"/>
      <c r="C11" s="315"/>
      <c r="D11" s="315"/>
      <c r="E11" s="315"/>
      <c r="F11" s="315"/>
      <c r="G11" s="186"/>
    </row>
    <row r="12" spans="1:8" ht="15.75" customHeight="1" x14ac:dyDescent="0.25">
      <c r="A12" s="315" t="s">
        <v>27</v>
      </c>
      <c r="B12" s="315"/>
      <c r="C12" s="315"/>
      <c r="D12" s="315"/>
      <c r="E12" s="315"/>
      <c r="F12" s="315"/>
      <c r="G12" s="186"/>
    </row>
    <row r="13" spans="1:8" ht="15.75" customHeight="1" x14ac:dyDescent="0.25">
      <c r="A13" s="315" t="s">
        <v>28</v>
      </c>
      <c r="B13" s="315"/>
      <c r="C13" s="315"/>
      <c r="D13" s="315"/>
      <c r="E13" s="315"/>
      <c r="F13" s="315"/>
      <c r="G13" s="186"/>
    </row>
    <row r="14" spans="1:8" ht="15.75" customHeight="1" x14ac:dyDescent="0.25">
      <c r="A14" s="187"/>
      <c r="B14" s="187"/>
      <c r="C14" s="187"/>
      <c r="D14" s="187"/>
      <c r="E14" s="187"/>
      <c r="F14" s="187"/>
      <c r="G14" s="186"/>
    </row>
    <row r="15" spans="1:8" x14ac:dyDescent="0.25">
      <c r="A15" s="315" t="s">
        <v>29</v>
      </c>
      <c r="B15" s="315"/>
      <c r="C15" s="315"/>
      <c r="D15" s="315"/>
      <c r="E15" s="315"/>
      <c r="F15" s="315"/>
      <c r="G15" s="315"/>
    </row>
    <row r="16" spans="1:8" ht="15.75" customHeight="1" x14ac:dyDescent="0.25">
      <c r="A16" s="315" t="s">
        <v>30</v>
      </c>
      <c r="B16" s="315"/>
      <c r="C16" s="315"/>
      <c r="D16" s="315"/>
      <c r="E16" s="315"/>
      <c r="F16" s="315"/>
      <c r="G16" s="315"/>
    </row>
    <row r="17" spans="1:11" ht="15.75" customHeight="1" x14ac:dyDescent="0.25">
      <c r="A17" s="188"/>
      <c r="B17" s="188"/>
      <c r="C17" s="188"/>
      <c r="D17" s="188"/>
      <c r="E17" s="188"/>
      <c r="F17" s="188"/>
      <c r="G17" s="188"/>
    </row>
    <row r="18" spans="1:11" ht="35.1" customHeight="1" x14ac:dyDescent="0.25">
      <c r="A18" s="359" t="s">
        <v>24</v>
      </c>
      <c r="B18" s="359"/>
      <c r="C18" s="359"/>
      <c r="D18" s="359"/>
      <c r="E18" s="359"/>
      <c r="F18" s="359"/>
    </row>
    <row r="19" spans="1:11" ht="35.1" customHeight="1" x14ac:dyDescent="0.25">
      <c r="A19" s="189"/>
      <c r="B19" s="189"/>
      <c r="C19" s="189"/>
      <c r="D19" s="189"/>
      <c r="E19" s="189"/>
      <c r="F19" s="189"/>
    </row>
    <row r="20" spans="1:11" s="136" customFormat="1" ht="60" customHeight="1" x14ac:dyDescent="0.25">
      <c r="A20" s="190"/>
      <c r="B20" s="191" t="s">
        <v>15</v>
      </c>
      <c r="C20" s="360" t="s">
        <v>25</v>
      </c>
      <c r="D20" s="361"/>
      <c r="E20" s="192" t="s">
        <v>16</v>
      </c>
      <c r="F20" s="360" t="s">
        <v>31</v>
      </c>
      <c r="G20" s="362"/>
      <c r="I20" s="324" t="str">
        <f>IF(C21+C22+C23+C24=0, "Bitte Tabelle ausfüllen!", ".")</f>
        <v>Bitte Tabelle ausfüllen!</v>
      </c>
      <c r="J20" s="324"/>
      <c r="K20" s="324"/>
    </row>
    <row r="21" spans="1:11" ht="15.75" customHeight="1" x14ac:dyDescent="0.25">
      <c r="A21" s="193" t="s">
        <v>17</v>
      </c>
      <c r="B21" s="193">
        <v>2.5</v>
      </c>
      <c r="C21" s="329"/>
      <c r="D21" s="330"/>
      <c r="E21" s="133"/>
      <c r="F21" s="331">
        <f>(B21*C21)+(B21*E21*2)</f>
        <v>0</v>
      </c>
      <c r="G21" s="332"/>
    </row>
    <row r="22" spans="1:11" ht="15.75" customHeight="1" x14ac:dyDescent="0.25">
      <c r="A22" s="193" t="s">
        <v>18</v>
      </c>
      <c r="B22" s="193">
        <v>1.5</v>
      </c>
      <c r="C22" s="329"/>
      <c r="D22" s="330"/>
      <c r="E22" s="133"/>
      <c r="F22" s="331">
        <f>(B22*C22)+(B22*E22*2)</f>
        <v>0</v>
      </c>
      <c r="G22" s="332"/>
    </row>
    <row r="23" spans="1:11" ht="15.75" customHeight="1" x14ac:dyDescent="0.25">
      <c r="A23" s="193" t="s">
        <v>19</v>
      </c>
      <c r="B23" s="193">
        <v>1</v>
      </c>
      <c r="C23" s="329"/>
      <c r="D23" s="330"/>
      <c r="E23" s="133"/>
      <c r="F23" s="331">
        <f>(B23*C23)+(B23*E23*3)</f>
        <v>0</v>
      </c>
      <c r="G23" s="332"/>
    </row>
    <row r="24" spans="1:11" ht="15.75" customHeight="1" x14ac:dyDescent="0.25">
      <c r="A24" s="193" t="s">
        <v>20</v>
      </c>
      <c r="B24" s="193">
        <v>1</v>
      </c>
      <c r="C24" s="329"/>
      <c r="D24" s="330"/>
      <c r="E24" s="130"/>
      <c r="F24" s="331">
        <f>(B24*C24)+((B24+2)*E24)</f>
        <v>0</v>
      </c>
      <c r="G24" s="332"/>
    </row>
    <row r="25" spans="1:11" ht="15.75" customHeight="1" x14ac:dyDescent="0.25">
      <c r="A25" s="333" t="s">
        <v>32</v>
      </c>
      <c r="B25" s="334"/>
      <c r="C25" s="335">
        <f>SUM(C21:D24)+SUM(E21:E24)</f>
        <v>0</v>
      </c>
      <c r="D25" s="336"/>
      <c r="E25" s="337"/>
      <c r="F25" s="338">
        <f>SUM(F21:F24)</f>
        <v>0</v>
      </c>
      <c r="G25" s="339"/>
      <c r="I25" s="325" t="str">
        <f>IF(F25&gt;25, "Bitte prüfen oder erläutern!", ".")</f>
        <v>.</v>
      </c>
      <c r="J25" s="325"/>
      <c r="K25" s="325"/>
    </row>
    <row r="26" spans="1:11" ht="15.75" customHeight="1" x14ac:dyDescent="0.25">
      <c r="A26" s="189"/>
      <c r="B26" s="189"/>
      <c r="C26" s="189"/>
      <c r="D26" s="189"/>
      <c r="E26" s="194">
        <f>SUM(E21:E24)</f>
        <v>0</v>
      </c>
      <c r="F26" s="189"/>
    </row>
    <row r="27" spans="1:11" ht="15.75" thickBot="1" x14ac:dyDescent="0.3"/>
    <row r="28" spans="1:11" ht="15" customHeight="1" x14ac:dyDescent="0.25">
      <c r="A28" s="353" t="s">
        <v>167</v>
      </c>
      <c r="B28" s="354"/>
      <c r="C28" s="354"/>
      <c r="D28" s="354"/>
      <c r="E28" s="354"/>
      <c r="F28" s="354"/>
      <c r="G28" s="354"/>
      <c r="H28" s="355"/>
    </row>
    <row r="29" spans="1:11" ht="15.75" thickBot="1" x14ac:dyDescent="0.3">
      <c r="A29" s="356"/>
      <c r="B29" s="357"/>
      <c r="C29" s="357"/>
      <c r="D29" s="357"/>
      <c r="E29" s="357"/>
      <c r="F29" s="357"/>
      <c r="G29" s="357"/>
      <c r="H29" s="358"/>
    </row>
    <row r="30" spans="1:11" x14ac:dyDescent="0.25">
      <c r="A30" s="195"/>
      <c r="B30" s="196"/>
      <c r="C30" s="196"/>
      <c r="D30" s="196"/>
      <c r="E30" s="196"/>
      <c r="F30" s="196"/>
      <c r="G30" s="196"/>
      <c r="H30" s="196"/>
      <c r="I30" s="21"/>
    </row>
    <row r="31" spans="1:11" ht="18.75" x14ac:dyDescent="0.3">
      <c r="A31" s="340" t="s">
        <v>177</v>
      </c>
      <c r="B31" s="340"/>
      <c r="C31" s="341"/>
      <c r="D31" s="341"/>
      <c r="E31" s="341"/>
      <c r="F31" s="341"/>
      <c r="G31" s="342"/>
      <c r="H31" s="342"/>
    </row>
    <row r="32" spans="1:11" ht="47.25" x14ac:dyDescent="0.25">
      <c r="A32" s="1" t="s">
        <v>0</v>
      </c>
      <c r="B32" s="2" t="s">
        <v>14</v>
      </c>
      <c r="C32" s="2" t="s">
        <v>1</v>
      </c>
      <c r="D32" s="2" t="s">
        <v>2</v>
      </c>
      <c r="E32" s="2" t="s">
        <v>3</v>
      </c>
      <c r="F32" s="2" t="s">
        <v>13</v>
      </c>
      <c r="G32" s="14" t="s">
        <v>4</v>
      </c>
      <c r="H32" s="15"/>
    </row>
    <row r="33" spans="1:9" ht="15.75" x14ac:dyDescent="0.25">
      <c r="A33" s="3" t="s">
        <v>5</v>
      </c>
      <c r="B33" s="3">
        <v>22.5</v>
      </c>
      <c r="C33" s="25"/>
      <c r="D33" s="25"/>
      <c r="E33" s="4">
        <f>IF(D33=0,C33,IF(D33=1,C33+1,IF(D33=2,C33+2,IF(D33=3,C33+3,IF(D33=4,C33+4,IF(D33=5,C33+5,IF(D33=6,C33+6,IF(D33=7,C33+7,IF(D33=8,C33+8)))))))))</f>
        <v>0</v>
      </c>
      <c r="F33" s="3">
        <v>0.2</v>
      </c>
      <c r="G33" s="12">
        <f>B33*E33*F33</f>
        <v>0</v>
      </c>
      <c r="H33" s="13"/>
    </row>
    <row r="34" spans="1:9" ht="15.75" x14ac:dyDescent="0.25">
      <c r="A34" s="3"/>
      <c r="B34" s="3">
        <v>30</v>
      </c>
      <c r="C34" s="25"/>
      <c r="D34" s="25"/>
      <c r="E34" s="4">
        <f t="shared" ref="E34:E40" si="0">IF(D34=0,C34,IF(D34=1,C34+1,IF(D34=2,C34+2,IF(D34=3,C34+3,IF(D34=4,C34+4,IF(D34=5,C34+5,IF(D34=6,C34+6,IF(D34=7,C34+7,IF(D34=8,C34+8)))))))))</f>
        <v>0</v>
      </c>
      <c r="F34" s="3">
        <v>0.2</v>
      </c>
      <c r="G34" s="12">
        <f t="shared" ref="G34:G40" si="1">B34*E34*F34</f>
        <v>0</v>
      </c>
      <c r="H34" s="13"/>
    </row>
    <row r="35" spans="1:9" ht="15.75" x14ac:dyDescent="0.25">
      <c r="A35" s="3"/>
      <c r="B35" s="3">
        <v>42.5</v>
      </c>
      <c r="C35" s="25"/>
      <c r="D35" s="25"/>
      <c r="E35" s="4">
        <f t="shared" si="0"/>
        <v>0</v>
      </c>
      <c r="F35" s="3">
        <v>0.2</v>
      </c>
      <c r="G35" s="12">
        <f t="shared" si="1"/>
        <v>0</v>
      </c>
      <c r="H35" s="13"/>
    </row>
    <row r="36" spans="1:9" ht="15.75" x14ac:dyDescent="0.25">
      <c r="A36" s="3"/>
      <c r="B36" s="3">
        <v>50</v>
      </c>
      <c r="C36" s="26"/>
      <c r="D36" s="26"/>
      <c r="E36" s="4">
        <f t="shared" si="0"/>
        <v>0</v>
      </c>
      <c r="F36" s="3">
        <v>0.2</v>
      </c>
      <c r="G36" s="12">
        <f t="shared" si="1"/>
        <v>0</v>
      </c>
      <c r="H36" s="13"/>
    </row>
    <row r="37" spans="1:9" ht="15.75" x14ac:dyDescent="0.25">
      <c r="A37" s="5" t="s">
        <v>12</v>
      </c>
      <c r="B37" s="3">
        <v>22.5</v>
      </c>
      <c r="C37" s="26"/>
      <c r="D37" s="26"/>
      <c r="E37" s="4">
        <f t="shared" si="0"/>
        <v>0</v>
      </c>
      <c r="F37" s="3">
        <v>7.0000000000000007E-2</v>
      </c>
      <c r="G37" s="12">
        <f t="shared" si="1"/>
        <v>0</v>
      </c>
      <c r="H37" s="13"/>
    </row>
    <row r="38" spans="1:9" ht="15.75" x14ac:dyDescent="0.25">
      <c r="A38" s="5"/>
      <c r="B38" s="3">
        <v>30</v>
      </c>
      <c r="C38" s="26"/>
      <c r="D38" s="26"/>
      <c r="E38" s="4">
        <f t="shared" si="0"/>
        <v>0</v>
      </c>
      <c r="F38" s="3">
        <v>7.0000000000000007E-2</v>
      </c>
      <c r="G38" s="12">
        <f t="shared" si="1"/>
        <v>0</v>
      </c>
      <c r="H38" s="13"/>
    </row>
    <row r="39" spans="1:9" ht="15.75" x14ac:dyDescent="0.25">
      <c r="A39" s="5"/>
      <c r="B39" s="3">
        <v>42.5</v>
      </c>
      <c r="C39" s="26"/>
      <c r="D39" s="26"/>
      <c r="E39" s="4">
        <f t="shared" si="0"/>
        <v>0</v>
      </c>
      <c r="F39" s="3">
        <v>7.0000000000000007E-2</v>
      </c>
      <c r="G39" s="12">
        <f t="shared" si="1"/>
        <v>0</v>
      </c>
      <c r="H39" s="13"/>
    </row>
    <row r="40" spans="1:9" ht="15.75" x14ac:dyDescent="0.25">
      <c r="A40" s="3"/>
      <c r="B40" s="3">
        <v>50</v>
      </c>
      <c r="C40" s="26"/>
      <c r="D40" s="200"/>
      <c r="E40" s="4">
        <f t="shared" si="0"/>
        <v>0</v>
      </c>
      <c r="F40" s="3">
        <v>7.0000000000000007E-2</v>
      </c>
      <c r="G40" s="12">
        <f t="shared" si="1"/>
        <v>0</v>
      </c>
      <c r="H40" s="13"/>
    </row>
    <row r="41" spans="1:9" ht="15.75" x14ac:dyDescent="0.25">
      <c r="A41" s="9" t="s">
        <v>7</v>
      </c>
      <c r="B41" s="57"/>
      <c r="C41" s="58">
        <f>SUM(C33:C40)</f>
        <v>0</v>
      </c>
      <c r="D41" s="58">
        <f>SUM(D33:D40)</f>
        <v>0</v>
      </c>
      <c r="E41" s="19"/>
      <c r="F41" s="19"/>
      <c r="G41" s="23"/>
      <c r="H41" s="23"/>
      <c r="I41" s="102" t="str">
        <f>IF(C41+C58+C75=C25, ".", "Hier muss der gleiche Wert wie in der obersten Tabelle, welche zur Berechnung der Kontrollsumme dient, stehen.")</f>
        <v>.</v>
      </c>
    </row>
    <row r="42" spans="1:9" ht="15.75" x14ac:dyDescent="0.25">
      <c r="A42" s="67" t="s">
        <v>8</v>
      </c>
      <c r="B42" s="55"/>
      <c r="C42" s="60"/>
      <c r="D42" s="55"/>
      <c r="E42" s="64"/>
      <c r="F42" s="63"/>
      <c r="G42" s="68">
        <f>SUM(G33:G40)</f>
        <v>0</v>
      </c>
      <c r="H42" s="17"/>
    </row>
    <row r="44" spans="1:9" ht="18.75" x14ac:dyDescent="0.3">
      <c r="A44" s="343" t="s">
        <v>178</v>
      </c>
      <c r="B44" s="343"/>
      <c r="C44" s="344"/>
      <c r="D44" s="344"/>
      <c r="E44" s="344"/>
      <c r="F44" s="344"/>
      <c r="G44" s="345"/>
      <c r="H44" s="345"/>
    </row>
    <row r="45" spans="1:9" ht="47.25" x14ac:dyDescent="0.25">
      <c r="A45" s="1" t="s">
        <v>0</v>
      </c>
      <c r="B45" s="2" t="s">
        <v>14</v>
      </c>
      <c r="C45" s="2" t="s">
        <v>1</v>
      </c>
      <c r="D45" s="2" t="s">
        <v>2</v>
      </c>
      <c r="E45" s="2" t="s">
        <v>3</v>
      </c>
      <c r="F45" s="2" t="s">
        <v>13</v>
      </c>
      <c r="G45" s="14" t="s">
        <v>4</v>
      </c>
      <c r="H45" s="15"/>
    </row>
    <row r="46" spans="1:9" ht="15.75" x14ac:dyDescent="0.25">
      <c r="A46" s="5" t="s">
        <v>5</v>
      </c>
      <c r="B46" s="3">
        <v>22.5</v>
      </c>
      <c r="C46" s="26"/>
      <c r="D46" s="26"/>
      <c r="E46" s="4">
        <f>IF(D46=0,C46,IF($D$58=1,C46+5,IF(AND($D$58=2,D46=2),C46+5,IF($D$58=2,C46+2.5,IF($D$58&gt;=3,C46+(D46*2))))))</f>
        <v>0</v>
      </c>
      <c r="F46" s="3">
        <v>0.2</v>
      </c>
      <c r="G46" s="12">
        <f>B46*((C46*F46)+((E46-C46)*0.07))</f>
        <v>0</v>
      </c>
      <c r="H46" s="13"/>
    </row>
    <row r="47" spans="1:9" ht="15.75" x14ac:dyDescent="0.25">
      <c r="A47" s="5"/>
      <c r="B47" s="3">
        <v>30</v>
      </c>
      <c r="C47" s="26"/>
      <c r="D47" s="26"/>
      <c r="E47" s="4">
        <f t="shared" ref="E47:E57" si="2">IF(D47=0,C47,IF($D$58=1,C47+5,IF(AND($D$58=2,D47=2),C47+5,IF($D$58=2,C47+2.5,IF($D$58&gt;=3,C47+(D47*2))))))</f>
        <v>0</v>
      </c>
      <c r="F47" s="3">
        <v>0.2</v>
      </c>
      <c r="G47" s="12">
        <f t="shared" ref="G47:G57" si="3">B47*((C47*F47)+((E47-C47)*0.07))</f>
        <v>0</v>
      </c>
      <c r="H47" s="13"/>
    </row>
    <row r="48" spans="1:9" ht="15.75" x14ac:dyDescent="0.25">
      <c r="A48" s="5"/>
      <c r="B48" s="3">
        <v>42.5</v>
      </c>
      <c r="C48" s="26"/>
      <c r="D48" s="26"/>
      <c r="E48" s="4">
        <f t="shared" si="2"/>
        <v>0</v>
      </c>
      <c r="F48" s="3">
        <v>0.2</v>
      </c>
      <c r="G48" s="12">
        <f t="shared" si="3"/>
        <v>0</v>
      </c>
      <c r="H48" s="13"/>
    </row>
    <row r="49" spans="1:9" ht="15.75" x14ac:dyDescent="0.25">
      <c r="A49" s="3"/>
      <c r="B49" s="3">
        <v>50</v>
      </c>
      <c r="C49" s="26"/>
      <c r="D49" s="26"/>
      <c r="E49" s="4">
        <f t="shared" si="2"/>
        <v>0</v>
      </c>
      <c r="F49" s="3">
        <v>0.2</v>
      </c>
      <c r="G49" s="12">
        <f t="shared" si="3"/>
        <v>0</v>
      </c>
      <c r="H49" s="13"/>
    </row>
    <row r="50" spans="1:9" ht="15.75" x14ac:dyDescent="0.25">
      <c r="A50" s="3" t="s">
        <v>11</v>
      </c>
      <c r="B50" s="3">
        <v>22.5</v>
      </c>
      <c r="C50" s="26"/>
      <c r="D50" s="26"/>
      <c r="E50" s="4">
        <f t="shared" si="2"/>
        <v>0</v>
      </c>
      <c r="F50" s="3">
        <v>7.0000000000000007E-2</v>
      </c>
      <c r="G50" s="12">
        <f t="shared" si="3"/>
        <v>0</v>
      </c>
      <c r="H50" s="13"/>
    </row>
    <row r="51" spans="1:9" ht="15.75" x14ac:dyDescent="0.25">
      <c r="A51" s="3"/>
      <c r="B51" s="3">
        <v>30</v>
      </c>
      <c r="C51" s="26"/>
      <c r="D51" s="26"/>
      <c r="E51" s="4">
        <f t="shared" si="2"/>
        <v>0</v>
      </c>
      <c r="F51" s="3">
        <v>7.0000000000000007E-2</v>
      </c>
      <c r="G51" s="12">
        <f t="shared" si="3"/>
        <v>0</v>
      </c>
      <c r="H51" s="13"/>
    </row>
    <row r="52" spans="1:9" ht="15.75" x14ac:dyDescent="0.25">
      <c r="A52" s="6"/>
      <c r="B52" s="3">
        <v>42.5</v>
      </c>
      <c r="C52" s="26"/>
      <c r="D52" s="26"/>
      <c r="E52" s="4">
        <f t="shared" si="2"/>
        <v>0</v>
      </c>
      <c r="F52" s="3">
        <v>7.0000000000000007E-2</v>
      </c>
      <c r="G52" s="12">
        <f t="shared" si="3"/>
        <v>0</v>
      </c>
      <c r="H52" s="13"/>
    </row>
    <row r="53" spans="1:9" ht="15.75" x14ac:dyDescent="0.25">
      <c r="A53" s="6"/>
      <c r="B53" s="3">
        <v>50</v>
      </c>
      <c r="C53" s="26"/>
      <c r="D53" s="26"/>
      <c r="E53" s="4">
        <f t="shared" si="2"/>
        <v>0</v>
      </c>
      <c r="F53" s="3">
        <v>7.0000000000000007E-2</v>
      </c>
      <c r="G53" s="12">
        <f t="shared" si="3"/>
        <v>0</v>
      </c>
      <c r="H53" s="13"/>
    </row>
    <row r="54" spans="1:9" ht="15.75" x14ac:dyDescent="0.25">
      <c r="A54" s="3" t="s">
        <v>6</v>
      </c>
      <c r="B54" s="3">
        <v>22.5</v>
      </c>
      <c r="C54" s="26"/>
      <c r="D54" s="36"/>
      <c r="E54" s="4">
        <f t="shared" si="2"/>
        <v>0</v>
      </c>
      <c r="F54" s="3">
        <v>0.06</v>
      </c>
      <c r="G54" s="12">
        <f t="shared" si="3"/>
        <v>0</v>
      </c>
      <c r="H54" s="13"/>
    </row>
    <row r="55" spans="1:9" ht="15.75" x14ac:dyDescent="0.25">
      <c r="A55" s="3"/>
      <c r="B55" s="3">
        <v>30</v>
      </c>
      <c r="C55" s="26"/>
      <c r="D55" s="36"/>
      <c r="E55" s="4">
        <f t="shared" si="2"/>
        <v>0</v>
      </c>
      <c r="F55" s="3">
        <v>0.06</v>
      </c>
      <c r="G55" s="12">
        <f t="shared" si="3"/>
        <v>0</v>
      </c>
      <c r="H55" s="13"/>
    </row>
    <row r="56" spans="1:9" ht="15.75" x14ac:dyDescent="0.25">
      <c r="A56" s="6"/>
      <c r="B56" s="3">
        <v>42.5</v>
      </c>
      <c r="C56" s="26"/>
      <c r="D56" s="36"/>
      <c r="E56" s="4">
        <f t="shared" si="2"/>
        <v>0</v>
      </c>
      <c r="F56" s="3">
        <v>0.06</v>
      </c>
      <c r="G56" s="12">
        <f t="shared" si="3"/>
        <v>0</v>
      </c>
      <c r="H56" s="13"/>
    </row>
    <row r="57" spans="1:9" ht="15.75" x14ac:dyDescent="0.25">
      <c r="A57" s="6"/>
      <c r="B57" s="6">
        <v>50</v>
      </c>
      <c r="C57" s="65"/>
      <c r="D57" s="66"/>
      <c r="E57" s="4">
        <f t="shared" si="2"/>
        <v>0</v>
      </c>
      <c r="F57" s="3">
        <v>0.06</v>
      </c>
      <c r="G57" s="12">
        <f t="shared" si="3"/>
        <v>0</v>
      </c>
      <c r="H57" s="13"/>
    </row>
    <row r="58" spans="1:9" ht="15.75" x14ac:dyDescent="0.25">
      <c r="A58" s="70" t="s">
        <v>7</v>
      </c>
      <c r="B58" s="71"/>
      <c r="C58" s="72">
        <f>SUM(C46:C57)</f>
        <v>0</v>
      </c>
      <c r="D58" s="59">
        <f>SUM(D46:D53)</f>
        <v>0</v>
      </c>
      <c r="E58" s="48"/>
      <c r="F58" s="48"/>
      <c r="G58" s="31"/>
      <c r="I58" s="102" t="str">
        <f>IF(C58+C41+C75=C25, ".", "Hier muss der gleiche Wert wie in der obersten Tabelle, welche zur Berechnung der Kontrollsumme dient, stehen.")</f>
        <v>.</v>
      </c>
    </row>
    <row r="59" spans="1:9" ht="15.75" x14ac:dyDescent="0.25">
      <c r="A59" s="73" t="s">
        <v>8</v>
      </c>
      <c r="B59" s="61"/>
      <c r="C59" s="74"/>
      <c r="D59" s="61"/>
      <c r="E59" s="62"/>
      <c r="F59" s="75"/>
      <c r="G59" s="76">
        <f>SUM(G46:G57)</f>
        <v>0</v>
      </c>
      <c r="H59" s="17"/>
    </row>
    <row r="60" spans="1:9" ht="15.75" x14ac:dyDescent="0.25">
      <c r="A60" s="69"/>
      <c r="B60" s="29"/>
      <c r="C60" s="29"/>
      <c r="D60" s="29"/>
      <c r="E60" s="31"/>
      <c r="F60" s="31"/>
      <c r="G60" s="37"/>
      <c r="H60" s="34"/>
    </row>
    <row r="61" spans="1:9" ht="30" customHeight="1" x14ac:dyDescent="0.3">
      <c r="A61" s="350" t="s">
        <v>160</v>
      </c>
      <c r="B61" s="350"/>
      <c r="C61" s="351"/>
      <c r="D61" s="351"/>
      <c r="E61" s="351"/>
      <c r="F61" s="351"/>
      <c r="G61" s="365"/>
      <c r="H61" s="365"/>
    </row>
    <row r="62" spans="1:9" ht="30" customHeight="1" x14ac:dyDescent="0.25">
      <c r="A62" s="1" t="s">
        <v>0</v>
      </c>
      <c r="B62" s="2" t="s">
        <v>14</v>
      </c>
      <c r="C62" s="2" t="s">
        <v>1</v>
      </c>
      <c r="D62" s="2" t="s">
        <v>2</v>
      </c>
      <c r="E62" s="2" t="s">
        <v>3</v>
      </c>
      <c r="F62" s="2" t="s">
        <v>13</v>
      </c>
      <c r="G62" s="14" t="s">
        <v>4</v>
      </c>
      <c r="H62" s="15"/>
    </row>
    <row r="63" spans="1:9" ht="15.75" customHeight="1" x14ac:dyDescent="0.25">
      <c r="A63" s="5" t="s">
        <v>5</v>
      </c>
      <c r="B63" s="3">
        <v>22.5</v>
      </c>
      <c r="C63" s="26"/>
      <c r="D63" s="26"/>
      <c r="E63" s="4">
        <f>IF(D63=0,C63,IF($D$75=1,C63+5,IF(AND($D$75=2,D63=2),C63+5,IF($D$75=2,C63+2.5,IF($D$75&gt;=3,C63+(D63*2))))))</f>
        <v>0</v>
      </c>
      <c r="F63" s="3">
        <v>0.2</v>
      </c>
      <c r="G63" s="12">
        <f>B63*((C63*F63)+((E63-C63)*0.07))</f>
        <v>0</v>
      </c>
      <c r="H63" s="13"/>
    </row>
    <row r="64" spans="1:9" ht="15.75" customHeight="1" x14ac:dyDescent="0.25">
      <c r="A64" s="5"/>
      <c r="B64" s="3">
        <v>30</v>
      </c>
      <c r="C64" s="26"/>
      <c r="D64" s="26"/>
      <c r="E64" s="4">
        <f t="shared" ref="E64:E74" si="4">IF(D64=0,C64,IF($D$75=1,C64+5,IF(AND($D$75=2,D64=2),C64+5,IF($D$75=2,C64+2.5,IF($D$75&gt;=3,C64+(D64*2))))))</f>
        <v>0</v>
      </c>
      <c r="F64" s="3">
        <v>0.2</v>
      </c>
      <c r="G64" s="12">
        <f t="shared" ref="G64:G74" si="5">B64*((C64*F64)+((E64-C64)*0.07))</f>
        <v>0</v>
      </c>
      <c r="H64" s="13"/>
    </row>
    <row r="65" spans="1:9" ht="15.75" customHeight="1" x14ac:dyDescent="0.25">
      <c r="A65" s="5"/>
      <c r="B65" s="3">
        <v>42.5</v>
      </c>
      <c r="C65" s="26"/>
      <c r="D65" s="26"/>
      <c r="E65" s="4">
        <f t="shared" si="4"/>
        <v>0</v>
      </c>
      <c r="F65" s="3">
        <v>0.2</v>
      </c>
      <c r="G65" s="12">
        <f t="shared" si="5"/>
        <v>0</v>
      </c>
      <c r="H65" s="13"/>
    </row>
    <row r="66" spans="1:9" ht="15.75" customHeight="1" x14ac:dyDescent="0.25">
      <c r="A66" s="3"/>
      <c r="B66" s="3">
        <v>50</v>
      </c>
      <c r="C66" s="26"/>
      <c r="D66" s="26"/>
      <c r="E66" s="4">
        <f t="shared" si="4"/>
        <v>0</v>
      </c>
      <c r="F66" s="3">
        <v>0.2</v>
      </c>
      <c r="G66" s="12">
        <f t="shared" si="5"/>
        <v>0</v>
      </c>
      <c r="H66" s="13"/>
    </row>
    <row r="67" spans="1:9" ht="15.75" customHeight="1" x14ac:dyDescent="0.25">
      <c r="A67" s="3" t="s">
        <v>11</v>
      </c>
      <c r="B67" s="3">
        <v>22.5</v>
      </c>
      <c r="C67" s="26"/>
      <c r="D67" s="26"/>
      <c r="E67" s="4">
        <f t="shared" si="4"/>
        <v>0</v>
      </c>
      <c r="F67" s="3">
        <v>7.0000000000000007E-2</v>
      </c>
      <c r="G67" s="12">
        <f t="shared" si="5"/>
        <v>0</v>
      </c>
      <c r="H67" s="13"/>
    </row>
    <row r="68" spans="1:9" ht="15.75" customHeight="1" x14ac:dyDescent="0.25">
      <c r="A68" s="3"/>
      <c r="B68" s="3">
        <v>30</v>
      </c>
      <c r="C68" s="26"/>
      <c r="D68" s="26"/>
      <c r="E68" s="4">
        <f t="shared" si="4"/>
        <v>0</v>
      </c>
      <c r="F68" s="3">
        <v>7.0000000000000007E-2</v>
      </c>
      <c r="G68" s="12">
        <f t="shared" si="5"/>
        <v>0</v>
      </c>
      <c r="H68" s="13"/>
    </row>
    <row r="69" spans="1:9" ht="15.75" customHeight="1" x14ac:dyDescent="0.25">
      <c r="A69" s="6"/>
      <c r="B69" s="3">
        <v>42.5</v>
      </c>
      <c r="C69" s="26"/>
      <c r="D69" s="26"/>
      <c r="E69" s="4">
        <f t="shared" si="4"/>
        <v>0</v>
      </c>
      <c r="F69" s="3">
        <v>7.0000000000000007E-2</v>
      </c>
      <c r="G69" s="12">
        <f t="shared" si="5"/>
        <v>0</v>
      </c>
      <c r="H69" s="13"/>
    </row>
    <row r="70" spans="1:9" ht="15.75" customHeight="1" x14ac:dyDescent="0.25">
      <c r="A70" s="6"/>
      <c r="B70" s="3">
        <v>50</v>
      </c>
      <c r="C70" s="26"/>
      <c r="D70" s="26"/>
      <c r="E70" s="4">
        <f t="shared" si="4"/>
        <v>0</v>
      </c>
      <c r="F70" s="3">
        <v>7.0000000000000007E-2</v>
      </c>
      <c r="G70" s="12">
        <f t="shared" si="5"/>
        <v>0</v>
      </c>
      <c r="H70" s="13"/>
    </row>
    <row r="71" spans="1:9" ht="15.75" customHeight="1" x14ac:dyDescent="0.25">
      <c r="A71" s="3" t="s">
        <v>6</v>
      </c>
      <c r="B71" s="3">
        <v>22.5</v>
      </c>
      <c r="C71" s="26"/>
      <c r="D71" s="36"/>
      <c r="E71" s="4">
        <f t="shared" si="4"/>
        <v>0</v>
      </c>
      <c r="F71" s="3">
        <v>0.06</v>
      </c>
      <c r="G71" s="12">
        <f t="shared" si="5"/>
        <v>0</v>
      </c>
      <c r="H71" s="13"/>
    </row>
    <row r="72" spans="1:9" ht="15.75" customHeight="1" x14ac:dyDescent="0.25">
      <c r="A72" s="3"/>
      <c r="B72" s="3">
        <v>30</v>
      </c>
      <c r="C72" s="26"/>
      <c r="D72" s="36"/>
      <c r="E72" s="4">
        <f t="shared" si="4"/>
        <v>0</v>
      </c>
      <c r="F72" s="3">
        <v>0.06</v>
      </c>
      <c r="G72" s="12">
        <f t="shared" si="5"/>
        <v>0</v>
      </c>
      <c r="H72" s="13"/>
    </row>
    <row r="73" spans="1:9" ht="15.75" customHeight="1" x14ac:dyDescent="0.25">
      <c r="A73" s="6"/>
      <c r="B73" s="3">
        <v>42.5</v>
      </c>
      <c r="C73" s="26"/>
      <c r="D73" s="36"/>
      <c r="E73" s="4">
        <f t="shared" si="4"/>
        <v>0</v>
      </c>
      <c r="F73" s="3">
        <v>0.06</v>
      </c>
      <c r="G73" s="12">
        <f t="shared" si="5"/>
        <v>0</v>
      </c>
      <c r="H73" s="13"/>
    </row>
    <row r="74" spans="1:9" ht="15.75" customHeight="1" x14ac:dyDescent="0.25">
      <c r="A74" s="6"/>
      <c r="B74" s="6">
        <v>50</v>
      </c>
      <c r="C74" s="65"/>
      <c r="D74" s="66"/>
      <c r="E74" s="4">
        <f t="shared" si="4"/>
        <v>0</v>
      </c>
      <c r="F74" s="3">
        <v>0.06</v>
      </c>
      <c r="G74" s="12">
        <f t="shared" si="5"/>
        <v>0</v>
      </c>
      <c r="H74" s="13"/>
    </row>
    <row r="75" spans="1:9" ht="15.75" x14ac:dyDescent="0.25">
      <c r="A75" s="9" t="s">
        <v>7</v>
      </c>
      <c r="B75" s="57"/>
      <c r="C75" s="58">
        <f>SUM(C63:C74)</f>
        <v>0</v>
      </c>
      <c r="D75" s="58">
        <f>SUM(D63:D70)</f>
        <v>0</v>
      </c>
      <c r="E75" s="35"/>
      <c r="F75" s="35"/>
      <c r="I75" s="102" t="str">
        <f>IF(C75+C58+C41=C25, ".", "Hier muss der gleiche Wert wie in der obersten Tabelle, welche zur Berechnung der Kontrollsumme dient, stehen.")</f>
        <v>.</v>
      </c>
    </row>
    <row r="76" spans="1:9" ht="15.75" x14ac:dyDescent="0.25">
      <c r="A76" s="67" t="s">
        <v>8</v>
      </c>
      <c r="B76" s="55"/>
      <c r="C76" s="60"/>
      <c r="D76" s="55"/>
      <c r="E76" s="64"/>
      <c r="F76" s="63"/>
      <c r="G76" s="68">
        <f>SUM(G63:G74)</f>
        <v>0</v>
      </c>
      <c r="H76" s="17"/>
    </row>
    <row r="77" spans="1:9" x14ac:dyDescent="0.25">
      <c r="A77" s="366"/>
      <c r="B77" s="366"/>
      <c r="C77" s="366"/>
      <c r="D77" s="366"/>
      <c r="E77" s="366"/>
      <c r="F77" s="366"/>
      <c r="G77" s="366"/>
    </row>
    <row r="78" spans="1:9" x14ac:dyDescent="0.25">
      <c r="A78" s="346" t="s">
        <v>9</v>
      </c>
      <c r="B78" s="346"/>
      <c r="C78" s="346"/>
      <c r="D78" s="346"/>
      <c r="E78" s="346"/>
      <c r="F78" s="346"/>
      <c r="G78" s="346"/>
    </row>
    <row r="79" spans="1:9" x14ac:dyDescent="0.25">
      <c r="A79" s="346"/>
      <c r="B79" s="346"/>
      <c r="C79" s="346"/>
      <c r="D79" s="346"/>
      <c r="E79" s="346"/>
      <c r="F79" s="346"/>
      <c r="G79" s="346"/>
    </row>
    <row r="80" spans="1:9" x14ac:dyDescent="0.25">
      <c r="A80" s="346"/>
      <c r="B80" s="346"/>
      <c r="C80" s="346"/>
      <c r="D80" s="346"/>
      <c r="E80" s="346"/>
      <c r="F80" s="346"/>
      <c r="G80" s="346"/>
    </row>
    <row r="81" spans="1:7" ht="75" customHeight="1" x14ac:dyDescent="0.25">
      <c r="A81" s="326" t="s">
        <v>10</v>
      </c>
      <c r="B81" s="326"/>
      <c r="C81" s="326"/>
      <c r="D81" s="326"/>
      <c r="E81" s="326"/>
      <c r="F81" s="326"/>
      <c r="G81" s="326"/>
    </row>
    <row r="82" spans="1:7" x14ac:dyDescent="0.25">
      <c r="A82" s="326"/>
      <c r="B82" s="326"/>
      <c r="C82" s="326"/>
      <c r="D82" s="326"/>
      <c r="E82" s="326"/>
      <c r="F82" s="326"/>
      <c r="G82" s="326"/>
    </row>
    <row r="84" spans="1:7" x14ac:dyDescent="0.25">
      <c r="G84" s="50"/>
    </row>
  </sheetData>
  <sheetProtection algorithmName="SHA-512" hashValue="YRi/m6jJwW6eL++S3n+1xMRshmvalCjc+gnuVJ/sh8o+6do1Y1Brm4u7VPyZefMBJ/JRZQfvCuzvTgEtiu21XQ==" saltValue="mU3AO1IKzjtFki3RWG4Cng==" spinCount="100000" sheet="1" objects="1" scenarios="1"/>
  <mergeCells count="35">
    <mergeCell ref="I20:K20"/>
    <mergeCell ref="I25:K25"/>
    <mergeCell ref="A81:G82"/>
    <mergeCell ref="A31:H31"/>
    <mergeCell ref="A44:H44"/>
    <mergeCell ref="A61:H61"/>
    <mergeCell ref="A77:G77"/>
    <mergeCell ref="A78:G80"/>
    <mergeCell ref="C23:D23"/>
    <mergeCell ref="F23:G23"/>
    <mergeCell ref="C24:D24"/>
    <mergeCell ref="F24:G24"/>
    <mergeCell ref="A25:B25"/>
    <mergeCell ref="C25:E25"/>
    <mergeCell ref="F25:G25"/>
    <mergeCell ref="A28:H29"/>
    <mergeCell ref="A1:G1"/>
    <mergeCell ref="F5:G5"/>
    <mergeCell ref="A7:G7"/>
    <mergeCell ref="A8:G8"/>
    <mergeCell ref="B2:C2"/>
    <mergeCell ref="A4:G4"/>
    <mergeCell ref="C20:D20"/>
    <mergeCell ref="F20:G20"/>
    <mergeCell ref="C21:D21"/>
    <mergeCell ref="F21:G21"/>
    <mergeCell ref="C22:D22"/>
    <mergeCell ref="F22:G22"/>
    <mergeCell ref="A18:F18"/>
    <mergeCell ref="A9:G9"/>
    <mergeCell ref="A11:F11"/>
    <mergeCell ref="A12:F12"/>
    <mergeCell ref="A13:F13"/>
    <mergeCell ref="A15:G15"/>
    <mergeCell ref="A16:G16"/>
  </mergeCells>
  <pageMargins left="0.70866141732283472" right="0.70866141732283472" top="0.78740157480314965" bottom="0.78740157480314965" header="0.31496062992125984" footer="0.31496062992125984"/>
  <pageSetup paperSize="9" scale="44" orientation="portrait" r:id="rId1"/>
  <headerFooter>
    <oddFooter>&amp;LVersion: Januar 2023&amp;CLandkreis Marburg-Biedenkopf
Bearbeitungsdatum: 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K84"/>
  <sheetViews>
    <sheetView view="pageLayout" zoomScaleNormal="100" workbookViewId="0">
      <selection activeCell="A7" sqref="A7:G7"/>
    </sheetView>
  </sheetViews>
  <sheetFormatPr baseColWidth="10" defaultRowHeight="15" x14ac:dyDescent="0.25"/>
  <cols>
    <col min="1" max="1" width="33.5703125" style="20" customWidth="1"/>
    <col min="2" max="2" width="26" style="20" customWidth="1"/>
    <col min="3" max="3" width="23.85546875" style="20" customWidth="1"/>
    <col min="4" max="4" width="16.28515625" style="20" customWidth="1"/>
    <col min="5" max="5" width="25.140625" style="20" customWidth="1"/>
    <col min="6" max="6" width="11.28515625" style="20" customWidth="1"/>
    <col min="7" max="7" width="22.7109375" style="20" customWidth="1"/>
    <col min="8" max="8" width="5.42578125" style="20" customWidth="1"/>
    <col min="9" max="16384" width="11.42578125" style="20"/>
  </cols>
  <sheetData>
    <row r="1" spans="1:8" ht="16.5" customHeight="1" x14ac:dyDescent="0.35">
      <c r="A1" s="313" t="s">
        <v>165</v>
      </c>
      <c r="B1" s="314"/>
      <c r="C1" s="314"/>
      <c r="D1" s="314"/>
      <c r="E1" s="314"/>
      <c r="F1" s="314"/>
      <c r="G1" s="314"/>
      <c r="H1" s="23"/>
    </row>
    <row r="2" spans="1:8" ht="21" x14ac:dyDescent="0.35">
      <c r="A2" s="176"/>
      <c r="B2" s="321" t="s">
        <v>166</v>
      </c>
      <c r="C2" s="321"/>
      <c r="D2" s="177">
        <f>Deckblatt!D6</f>
        <v>0</v>
      </c>
      <c r="E2" s="176"/>
      <c r="F2" s="176"/>
      <c r="G2" s="176"/>
      <c r="H2" s="178"/>
    </row>
    <row r="3" spans="1:8" ht="21" x14ac:dyDescent="0.35">
      <c r="A3" s="179"/>
      <c r="B3" s="180"/>
      <c r="C3" s="180"/>
      <c r="D3" s="181"/>
      <c r="E3" s="179"/>
      <c r="F3" s="179"/>
      <c r="G3" s="179"/>
      <c r="H3" s="178"/>
    </row>
    <row r="4" spans="1:8" ht="15.75" x14ac:dyDescent="0.25">
      <c r="A4" s="322" t="s">
        <v>33</v>
      </c>
      <c r="B4" s="323"/>
      <c r="C4" s="323"/>
      <c r="D4" s="323"/>
      <c r="E4" s="323"/>
      <c r="F4" s="323"/>
      <c r="G4" s="323"/>
      <c r="H4" s="178"/>
    </row>
    <row r="5" spans="1:8" x14ac:dyDescent="0.25">
      <c r="A5" s="23" t="s">
        <v>125</v>
      </c>
      <c r="B5" s="23"/>
      <c r="C5" s="23"/>
      <c r="D5" s="23"/>
      <c r="E5" s="23"/>
      <c r="F5" s="297">
        <f>Deckblatt!F23</f>
        <v>0</v>
      </c>
      <c r="G5" s="297"/>
      <c r="H5" s="53"/>
    </row>
    <row r="6" spans="1:8" x14ac:dyDescent="0.25">
      <c r="A6" s="23"/>
      <c r="B6" s="23"/>
      <c r="C6" s="23"/>
      <c r="D6" s="23"/>
      <c r="E6" s="23"/>
      <c r="F6" s="53"/>
      <c r="G6" s="53"/>
      <c r="H6" s="53"/>
    </row>
    <row r="7" spans="1:8" ht="24.95" customHeight="1" x14ac:dyDescent="0.3">
      <c r="A7" s="316" t="s">
        <v>21</v>
      </c>
      <c r="B7" s="317"/>
      <c r="C7" s="317"/>
      <c r="D7" s="317"/>
      <c r="E7" s="317"/>
      <c r="F7" s="317"/>
      <c r="G7" s="317"/>
      <c r="H7" s="136"/>
    </row>
    <row r="8" spans="1:8" ht="20.100000000000001" customHeight="1" x14ac:dyDescent="0.35">
      <c r="A8" s="318" t="s">
        <v>22</v>
      </c>
      <c r="B8" s="319"/>
      <c r="C8" s="319"/>
      <c r="D8" s="319"/>
      <c r="E8" s="319"/>
      <c r="F8" s="319"/>
      <c r="G8" s="319"/>
      <c r="H8" s="182"/>
    </row>
    <row r="9" spans="1:8" ht="20.100000000000001" customHeight="1" x14ac:dyDescent="0.35">
      <c r="A9" s="320" t="s">
        <v>23</v>
      </c>
      <c r="B9" s="320"/>
      <c r="C9" s="320"/>
      <c r="D9" s="320"/>
      <c r="E9" s="320"/>
      <c r="F9" s="320"/>
      <c r="G9" s="320"/>
      <c r="H9" s="183"/>
    </row>
    <row r="10" spans="1:8" ht="20.100000000000001" customHeight="1" x14ac:dyDescent="0.3">
      <c r="A10" s="184"/>
      <c r="B10" s="184"/>
      <c r="C10" s="184"/>
      <c r="D10" s="184"/>
      <c r="E10" s="184"/>
      <c r="F10" s="184"/>
      <c r="G10" s="184"/>
      <c r="H10" s="185"/>
    </row>
    <row r="11" spans="1:8" x14ac:dyDescent="0.25">
      <c r="A11" s="315" t="s">
        <v>26</v>
      </c>
      <c r="B11" s="315"/>
      <c r="C11" s="315"/>
      <c r="D11" s="315"/>
      <c r="E11" s="315"/>
      <c r="F11" s="315"/>
      <c r="G11" s="186"/>
    </row>
    <row r="12" spans="1:8" ht="15.75" customHeight="1" x14ac:dyDescent="0.25">
      <c r="A12" s="315" t="s">
        <v>27</v>
      </c>
      <c r="B12" s="315"/>
      <c r="C12" s="315"/>
      <c r="D12" s="315"/>
      <c r="E12" s="315"/>
      <c r="F12" s="315"/>
      <c r="G12" s="186"/>
    </row>
    <row r="13" spans="1:8" ht="15.75" customHeight="1" x14ac:dyDescent="0.25">
      <c r="A13" s="315" t="s">
        <v>28</v>
      </c>
      <c r="B13" s="315"/>
      <c r="C13" s="315"/>
      <c r="D13" s="315"/>
      <c r="E13" s="315"/>
      <c r="F13" s="315"/>
      <c r="G13" s="186"/>
    </row>
    <row r="14" spans="1:8" ht="15.75" customHeight="1" x14ac:dyDescent="0.25">
      <c r="A14" s="187"/>
      <c r="B14" s="187"/>
      <c r="C14" s="187"/>
      <c r="D14" s="187"/>
      <c r="E14" s="187"/>
      <c r="F14" s="187"/>
      <c r="G14" s="186"/>
    </row>
    <row r="15" spans="1:8" x14ac:dyDescent="0.25">
      <c r="A15" s="315" t="s">
        <v>29</v>
      </c>
      <c r="B15" s="315"/>
      <c r="C15" s="315"/>
      <c r="D15" s="315"/>
      <c r="E15" s="315"/>
      <c r="F15" s="315"/>
      <c r="G15" s="315"/>
    </row>
    <row r="16" spans="1:8" ht="15.75" customHeight="1" x14ac:dyDescent="0.25">
      <c r="A16" s="315" t="s">
        <v>30</v>
      </c>
      <c r="B16" s="315"/>
      <c r="C16" s="315"/>
      <c r="D16" s="315"/>
      <c r="E16" s="315"/>
      <c r="F16" s="315"/>
      <c r="G16" s="315"/>
    </row>
    <row r="17" spans="1:11" ht="15.75" customHeight="1" x14ac:dyDescent="0.25">
      <c r="A17" s="188"/>
      <c r="B17" s="188"/>
      <c r="C17" s="188"/>
      <c r="D17" s="188"/>
      <c r="E17" s="188"/>
      <c r="F17" s="188"/>
      <c r="G17" s="188"/>
    </row>
    <row r="18" spans="1:11" ht="35.1" customHeight="1" x14ac:dyDescent="0.25">
      <c r="A18" s="359" t="s">
        <v>24</v>
      </c>
      <c r="B18" s="359"/>
      <c r="C18" s="359"/>
      <c r="D18" s="359"/>
      <c r="E18" s="359"/>
      <c r="F18" s="359"/>
    </row>
    <row r="19" spans="1:11" ht="35.1" customHeight="1" x14ac:dyDescent="0.25">
      <c r="A19" s="189"/>
      <c r="B19" s="189"/>
      <c r="C19" s="189"/>
      <c r="D19" s="189"/>
      <c r="E19" s="189"/>
      <c r="F19" s="189"/>
    </row>
    <row r="20" spans="1:11" s="136" customFormat="1" ht="60" customHeight="1" x14ac:dyDescent="0.25">
      <c r="A20" s="190"/>
      <c r="B20" s="191" t="s">
        <v>15</v>
      </c>
      <c r="C20" s="360" t="s">
        <v>25</v>
      </c>
      <c r="D20" s="361"/>
      <c r="E20" s="192" t="s">
        <v>16</v>
      </c>
      <c r="F20" s="360" t="s">
        <v>31</v>
      </c>
      <c r="G20" s="362"/>
      <c r="I20" s="324" t="str">
        <f>IF(C21+C22+C23+C24=0, "Bitte Tabelle ausfüllen!", ".")</f>
        <v>Bitte Tabelle ausfüllen!</v>
      </c>
      <c r="J20" s="324"/>
      <c r="K20" s="324"/>
    </row>
    <row r="21" spans="1:11" ht="15.75" customHeight="1" x14ac:dyDescent="0.25">
      <c r="A21" s="193" t="s">
        <v>17</v>
      </c>
      <c r="B21" s="193">
        <v>2.5</v>
      </c>
      <c r="C21" s="329"/>
      <c r="D21" s="330"/>
      <c r="E21" s="133"/>
      <c r="F21" s="331">
        <f>(B21*C21)+(B21*E21*2)</f>
        <v>0</v>
      </c>
      <c r="G21" s="332"/>
    </row>
    <row r="22" spans="1:11" ht="15.75" customHeight="1" x14ac:dyDescent="0.25">
      <c r="A22" s="193" t="s">
        <v>18</v>
      </c>
      <c r="B22" s="193">
        <v>1.5</v>
      </c>
      <c r="C22" s="329"/>
      <c r="D22" s="330"/>
      <c r="E22" s="133"/>
      <c r="F22" s="331">
        <f>(B22*C22)+(B22*E22*2)</f>
        <v>0</v>
      </c>
      <c r="G22" s="332"/>
    </row>
    <row r="23" spans="1:11" ht="15.75" customHeight="1" x14ac:dyDescent="0.25">
      <c r="A23" s="193" t="s">
        <v>19</v>
      </c>
      <c r="B23" s="193">
        <v>1</v>
      </c>
      <c r="C23" s="329"/>
      <c r="D23" s="330"/>
      <c r="E23" s="133"/>
      <c r="F23" s="331">
        <f>(B23*C23)+(B23*E23*3)</f>
        <v>0</v>
      </c>
      <c r="G23" s="332"/>
    </row>
    <row r="24" spans="1:11" ht="15.75" customHeight="1" x14ac:dyDescent="0.25">
      <c r="A24" s="193" t="s">
        <v>20</v>
      </c>
      <c r="B24" s="193">
        <v>1</v>
      </c>
      <c r="C24" s="329"/>
      <c r="D24" s="330"/>
      <c r="E24" s="130"/>
      <c r="F24" s="331">
        <f>(B24*C24)+((B24+2)*E24)</f>
        <v>0</v>
      </c>
      <c r="G24" s="332"/>
    </row>
    <row r="25" spans="1:11" ht="15.75" customHeight="1" x14ac:dyDescent="0.25">
      <c r="A25" s="333" t="s">
        <v>32</v>
      </c>
      <c r="B25" s="334"/>
      <c r="C25" s="335">
        <f>SUM(C21:D24)+SUM(E21:E24)</f>
        <v>0</v>
      </c>
      <c r="D25" s="336"/>
      <c r="E25" s="337"/>
      <c r="F25" s="338">
        <f>SUM(F21:F24)</f>
        <v>0</v>
      </c>
      <c r="G25" s="339"/>
      <c r="I25" s="325" t="str">
        <f>IF(F25&gt;25, "Bitte prüfen oder erläutern!", ".")</f>
        <v>.</v>
      </c>
      <c r="J25" s="325"/>
      <c r="K25" s="325"/>
    </row>
    <row r="26" spans="1:11" ht="15.75" customHeight="1" x14ac:dyDescent="0.25">
      <c r="A26" s="189"/>
      <c r="B26" s="189"/>
      <c r="C26" s="189"/>
      <c r="D26" s="189"/>
      <c r="E26" s="194">
        <f>SUM(E21:E24)</f>
        <v>0</v>
      </c>
      <c r="F26" s="189"/>
    </row>
    <row r="27" spans="1:11" ht="15.75" thickBot="1" x14ac:dyDescent="0.3"/>
    <row r="28" spans="1:11" ht="15" customHeight="1" x14ac:dyDescent="0.25">
      <c r="A28" s="353" t="s">
        <v>167</v>
      </c>
      <c r="B28" s="354"/>
      <c r="C28" s="354"/>
      <c r="D28" s="354"/>
      <c r="E28" s="354"/>
      <c r="F28" s="354"/>
      <c r="G28" s="354"/>
      <c r="H28" s="355"/>
    </row>
    <row r="29" spans="1:11" ht="15.75" thickBot="1" x14ac:dyDescent="0.3">
      <c r="A29" s="356"/>
      <c r="B29" s="357"/>
      <c r="C29" s="357"/>
      <c r="D29" s="357"/>
      <c r="E29" s="357"/>
      <c r="F29" s="357"/>
      <c r="G29" s="357"/>
      <c r="H29" s="358"/>
    </row>
    <row r="30" spans="1:11" x14ac:dyDescent="0.25">
      <c r="A30" s="195"/>
      <c r="B30" s="196"/>
      <c r="C30" s="196"/>
      <c r="D30" s="196"/>
      <c r="E30" s="196"/>
      <c r="F30" s="196"/>
      <c r="G30" s="196"/>
      <c r="H30" s="196"/>
      <c r="I30" s="21"/>
    </row>
    <row r="31" spans="1:11" ht="18.75" x14ac:dyDescent="0.3">
      <c r="A31" s="340" t="s">
        <v>177</v>
      </c>
      <c r="B31" s="340"/>
      <c r="C31" s="341"/>
      <c r="D31" s="341"/>
      <c r="E31" s="341"/>
      <c r="F31" s="341"/>
      <c r="G31" s="342"/>
      <c r="H31" s="342"/>
    </row>
    <row r="32" spans="1:11" ht="47.25" x14ac:dyDescent="0.25">
      <c r="A32" s="1" t="s">
        <v>0</v>
      </c>
      <c r="B32" s="2" t="s">
        <v>14</v>
      </c>
      <c r="C32" s="2" t="s">
        <v>1</v>
      </c>
      <c r="D32" s="2" t="s">
        <v>2</v>
      </c>
      <c r="E32" s="2" t="s">
        <v>3</v>
      </c>
      <c r="F32" s="2" t="s">
        <v>13</v>
      </c>
      <c r="G32" s="14" t="s">
        <v>4</v>
      </c>
      <c r="H32" s="15"/>
    </row>
    <row r="33" spans="1:9" ht="15.75" x14ac:dyDescent="0.25">
      <c r="A33" s="3" t="s">
        <v>5</v>
      </c>
      <c r="B33" s="3">
        <v>22.5</v>
      </c>
      <c r="C33" s="197"/>
      <c r="D33" s="197"/>
      <c r="E33" s="4">
        <f>IF(D33=0,C33,IF(D33=1,C33+1,IF(D33=2,C33+2,IF(D33=3,C33+3,IF(D33=4,C33+4,IF(D33=5,C33+5,IF(D33=6,C33+6,IF(D33=7,C33+7,IF(D33=8,C33+8)))))))))</f>
        <v>0</v>
      </c>
      <c r="F33" s="3">
        <v>0.2</v>
      </c>
      <c r="G33" s="12">
        <f>B33*E33*F33</f>
        <v>0</v>
      </c>
      <c r="H33" s="13"/>
    </row>
    <row r="34" spans="1:9" ht="15.75" x14ac:dyDescent="0.25">
      <c r="A34" s="3"/>
      <c r="B34" s="3">
        <v>30</v>
      </c>
      <c r="C34" s="197"/>
      <c r="D34" s="197"/>
      <c r="E34" s="4">
        <f t="shared" ref="E34:E40" si="0">IF(D34=0,C34,IF(D34=1,C34+1,IF(D34=2,C34+2,IF(D34=3,C34+3,IF(D34=4,C34+4,IF(D34=5,C34+5,IF(D34=6,C34+6,IF(D34=7,C34+7,IF(D34=8,C34+8)))))))))</f>
        <v>0</v>
      </c>
      <c r="F34" s="3">
        <v>0.2</v>
      </c>
      <c r="G34" s="12">
        <f t="shared" ref="G34:G40" si="1">B34*E34*F34</f>
        <v>0</v>
      </c>
      <c r="H34" s="13"/>
    </row>
    <row r="35" spans="1:9" ht="15.75" x14ac:dyDescent="0.25">
      <c r="A35" s="3"/>
      <c r="B35" s="3">
        <v>42.5</v>
      </c>
      <c r="C35" s="197"/>
      <c r="D35" s="197"/>
      <c r="E35" s="4">
        <f t="shared" si="0"/>
        <v>0</v>
      </c>
      <c r="F35" s="3">
        <v>0.2</v>
      </c>
      <c r="G35" s="12">
        <f t="shared" si="1"/>
        <v>0</v>
      </c>
      <c r="H35" s="13"/>
    </row>
    <row r="36" spans="1:9" ht="15.75" x14ac:dyDescent="0.25">
      <c r="A36" s="3"/>
      <c r="B36" s="3">
        <v>50</v>
      </c>
      <c r="C36" s="199"/>
      <c r="D36" s="199"/>
      <c r="E36" s="4">
        <f t="shared" si="0"/>
        <v>0</v>
      </c>
      <c r="F36" s="3">
        <v>0.2</v>
      </c>
      <c r="G36" s="12">
        <f t="shared" si="1"/>
        <v>0</v>
      </c>
      <c r="H36" s="13"/>
    </row>
    <row r="37" spans="1:9" ht="15.75" x14ac:dyDescent="0.25">
      <c r="A37" s="5" t="s">
        <v>12</v>
      </c>
      <c r="B37" s="3">
        <v>22.5</v>
      </c>
      <c r="C37" s="199"/>
      <c r="D37" s="199"/>
      <c r="E37" s="4">
        <f t="shared" si="0"/>
        <v>0</v>
      </c>
      <c r="F37" s="3">
        <v>7.0000000000000007E-2</v>
      </c>
      <c r="G37" s="12">
        <f t="shared" si="1"/>
        <v>0</v>
      </c>
      <c r="H37" s="13"/>
    </row>
    <row r="38" spans="1:9" ht="15.75" x14ac:dyDescent="0.25">
      <c r="A38" s="5"/>
      <c r="B38" s="3">
        <v>30</v>
      </c>
      <c r="C38" s="199"/>
      <c r="D38" s="199"/>
      <c r="E38" s="4">
        <f t="shared" si="0"/>
        <v>0</v>
      </c>
      <c r="F38" s="3">
        <v>7.0000000000000007E-2</v>
      </c>
      <c r="G38" s="12">
        <f t="shared" si="1"/>
        <v>0</v>
      </c>
      <c r="H38" s="13"/>
    </row>
    <row r="39" spans="1:9" ht="15.75" x14ac:dyDescent="0.25">
      <c r="A39" s="5"/>
      <c r="B39" s="3">
        <v>42.5</v>
      </c>
      <c r="C39" s="199"/>
      <c r="D39" s="199"/>
      <c r="E39" s="4">
        <f t="shared" si="0"/>
        <v>0</v>
      </c>
      <c r="F39" s="3">
        <v>7.0000000000000007E-2</v>
      </c>
      <c r="G39" s="12">
        <f t="shared" si="1"/>
        <v>0</v>
      </c>
      <c r="H39" s="13"/>
    </row>
    <row r="40" spans="1:9" ht="15.75" x14ac:dyDescent="0.25">
      <c r="A40" s="3"/>
      <c r="B40" s="3">
        <v>50</v>
      </c>
      <c r="C40" s="199"/>
      <c r="D40" s="200"/>
      <c r="E40" s="4">
        <f t="shared" si="0"/>
        <v>0</v>
      </c>
      <c r="F40" s="3">
        <v>7.0000000000000007E-2</v>
      </c>
      <c r="G40" s="12">
        <f t="shared" si="1"/>
        <v>0</v>
      </c>
      <c r="H40" s="13"/>
    </row>
    <row r="41" spans="1:9" ht="15.75" x14ac:dyDescent="0.25">
      <c r="A41" s="9" t="s">
        <v>7</v>
      </c>
      <c r="B41" s="57"/>
      <c r="C41" s="58">
        <f>SUM(C33:C40)</f>
        <v>0</v>
      </c>
      <c r="D41" s="58">
        <f>SUM(D33:D40)</f>
        <v>0</v>
      </c>
      <c r="E41" s="19"/>
      <c r="F41" s="19"/>
      <c r="G41" s="23"/>
      <c r="H41" s="23"/>
      <c r="I41" s="102" t="str">
        <f>IF(C41+C58+C75=C25, ".", "Hier muss der gleiche Wert wie in der obersten Tabelle, welche zur Berechnung der Kontrollsumme dient, stehen.")</f>
        <v>.</v>
      </c>
    </row>
    <row r="42" spans="1:9" ht="15.75" x14ac:dyDescent="0.25">
      <c r="A42" s="67" t="s">
        <v>8</v>
      </c>
      <c r="B42" s="55"/>
      <c r="C42" s="60"/>
      <c r="D42" s="55"/>
      <c r="E42" s="64"/>
      <c r="F42" s="63"/>
      <c r="G42" s="68">
        <f>SUM(G33:G40)</f>
        <v>0</v>
      </c>
      <c r="H42" s="17"/>
    </row>
    <row r="44" spans="1:9" ht="18.75" x14ac:dyDescent="0.3">
      <c r="A44" s="343" t="s">
        <v>178</v>
      </c>
      <c r="B44" s="343"/>
      <c r="C44" s="344"/>
      <c r="D44" s="344"/>
      <c r="E44" s="344"/>
      <c r="F44" s="344"/>
      <c r="G44" s="345"/>
      <c r="H44" s="345"/>
    </row>
    <row r="45" spans="1:9" ht="47.25" x14ac:dyDescent="0.25">
      <c r="A45" s="1" t="s">
        <v>0</v>
      </c>
      <c r="B45" s="2" t="s">
        <v>14</v>
      </c>
      <c r="C45" s="2" t="s">
        <v>1</v>
      </c>
      <c r="D45" s="2" t="s">
        <v>2</v>
      </c>
      <c r="E45" s="2" t="s">
        <v>3</v>
      </c>
      <c r="F45" s="2" t="s">
        <v>13</v>
      </c>
      <c r="G45" s="14" t="s">
        <v>4</v>
      </c>
      <c r="H45" s="15"/>
    </row>
    <row r="46" spans="1:9" ht="15.75" x14ac:dyDescent="0.25">
      <c r="A46" s="5" t="s">
        <v>5</v>
      </c>
      <c r="B46" s="3">
        <v>22.5</v>
      </c>
      <c r="C46" s="26"/>
      <c r="D46" s="26"/>
      <c r="E46" s="4">
        <f>IF(D46=0,C46,IF($D$58=1,C46+5,IF(AND($D$58=2,D46=2),C46+5,IF($D$58=2,C46+2.5,IF($D$58&gt;=3,C46+(D46*2))))))</f>
        <v>0</v>
      </c>
      <c r="F46" s="3">
        <v>0.2</v>
      </c>
      <c r="G46" s="12">
        <f>B46*((C46*F46)+((E46-C46)*0.07))</f>
        <v>0</v>
      </c>
      <c r="H46" s="13"/>
    </row>
    <row r="47" spans="1:9" ht="15.75" x14ac:dyDescent="0.25">
      <c r="A47" s="5"/>
      <c r="B47" s="3">
        <v>30</v>
      </c>
      <c r="C47" s="26"/>
      <c r="D47" s="26"/>
      <c r="E47" s="4">
        <f t="shared" ref="E47:E57" si="2">IF(D47=0,C47,IF($D$58=1,C47+5,IF(AND($D$58=2,D47=2),C47+5,IF($D$58=2,C47+2.5,IF($D$58&gt;=3,C47+(D47*2))))))</f>
        <v>0</v>
      </c>
      <c r="F47" s="3">
        <v>0.2</v>
      </c>
      <c r="G47" s="12">
        <f t="shared" ref="G47:G57" si="3">B47*((C47*F47)+((E47-C47)*0.07))</f>
        <v>0</v>
      </c>
      <c r="H47" s="13"/>
    </row>
    <row r="48" spans="1:9" ht="15.75" x14ac:dyDescent="0.25">
      <c r="A48" s="5"/>
      <c r="B48" s="3">
        <v>42.5</v>
      </c>
      <c r="C48" s="26"/>
      <c r="D48" s="26"/>
      <c r="E48" s="4">
        <f t="shared" si="2"/>
        <v>0</v>
      </c>
      <c r="F48" s="3">
        <v>0.2</v>
      </c>
      <c r="G48" s="12">
        <f t="shared" si="3"/>
        <v>0</v>
      </c>
      <c r="H48" s="13"/>
    </row>
    <row r="49" spans="1:9" ht="15.75" x14ac:dyDescent="0.25">
      <c r="A49" s="3"/>
      <c r="B49" s="3">
        <v>50</v>
      </c>
      <c r="C49" s="26"/>
      <c r="D49" s="26"/>
      <c r="E49" s="4">
        <f t="shared" si="2"/>
        <v>0</v>
      </c>
      <c r="F49" s="3">
        <v>0.2</v>
      </c>
      <c r="G49" s="12">
        <f t="shared" si="3"/>
        <v>0</v>
      </c>
      <c r="H49" s="13"/>
    </row>
    <row r="50" spans="1:9" ht="15.75" x14ac:dyDescent="0.25">
      <c r="A50" s="3" t="s">
        <v>11</v>
      </c>
      <c r="B50" s="3">
        <v>22.5</v>
      </c>
      <c r="C50" s="26"/>
      <c r="D50" s="26"/>
      <c r="E50" s="4">
        <f t="shared" si="2"/>
        <v>0</v>
      </c>
      <c r="F50" s="3">
        <v>7.0000000000000007E-2</v>
      </c>
      <c r="G50" s="12">
        <f t="shared" si="3"/>
        <v>0</v>
      </c>
      <c r="H50" s="13"/>
    </row>
    <row r="51" spans="1:9" ht="15.75" x14ac:dyDescent="0.25">
      <c r="A51" s="3"/>
      <c r="B51" s="3">
        <v>30</v>
      </c>
      <c r="C51" s="26"/>
      <c r="D51" s="26"/>
      <c r="E51" s="4">
        <f t="shared" si="2"/>
        <v>0</v>
      </c>
      <c r="F51" s="3">
        <v>7.0000000000000007E-2</v>
      </c>
      <c r="G51" s="12">
        <f t="shared" si="3"/>
        <v>0</v>
      </c>
      <c r="H51" s="13"/>
    </row>
    <row r="52" spans="1:9" ht="15.75" x14ac:dyDescent="0.25">
      <c r="A52" s="6"/>
      <c r="B52" s="3">
        <v>42.5</v>
      </c>
      <c r="C52" s="26"/>
      <c r="D52" s="26"/>
      <c r="E52" s="4">
        <f t="shared" si="2"/>
        <v>0</v>
      </c>
      <c r="F52" s="3">
        <v>7.0000000000000007E-2</v>
      </c>
      <c r="G52" s="12">
        <f t="shared" si="3"/>
        <v>0</v>
      </c>
      <c r="H52" s="13"/>
    </row>
    <row r="53" spans="1:9" ht="15.75" x14ac:dyDescent="0.25">
      <c r="A53" s="6"/>
      <c r="B53" s="3">
        <v>50</v>
      </c>
      <c r="C53" s="26"/>
      <c r="D53" s="26"/>
      <c r="E53" s="4">
        <f t="shared" si="2"/>
        <v>0</v>
      </c>
      <c r="F53" s="3">
        <v>7.0000000000000007E-2</v>
      </c>
      <c r="G53" s="12">
        <f t="shared" si="3"/>
        <v>0</v>
      </c>
      <c r="H53" s="13"/>
    </row>
    <row r="54" spans="1:9" ht="15.75" x14ac:dyDescent="0.25">
      <c r="A54" s="3" t="s">
        <v>6</v>
      </c>
      <c r="B54" s="3">
        <v>22.5</v>
      </c>
      <c r="C54" s="26"/>
      <c r="D54" s="36"/>
      <c r="E54" s="4">
        <f t="shared" si="2"/>
        <v>0</v>
      </c>
      <c r="F54" s="3">
        <v>0.06</v>
      </c>
      <c r="G54" s="12">
        <f t="shared" si="3"/>
        <v>0</v>
      </c>
      <c r="H54" s="13"/>
    </row>
    <row r="55" spans="1:9" ht="15.75" x14ac:dyDescent="0.25">
      <c r="A55" s="3"/>
      <c r="B55" s="3">
        <v>30</v>
      </c>
      <c r="C55" s="26"/>
      <c r="D55" s="36"/>
      <c r="E55" s="4">
        <f t="shared" si="2"/>
        <v>0</v>
      </c>
      <c r="F55" s="3">
        <v>0.06</v>
      </c>
      <c r="G55" s="12">
        <f t="shared" si="3"/>
        <v>0</v>
      </c>
      <c r="H55" s="13"/>
    </row>
    <row r="56" spans="1:9" ht="15.75" x14ac:dyDescent="0.25">
      <c r="A56" s="6"/>
      <c r="B56" s="3">
        <v>42.5</v>
      </c>
      <c r="C56" s="26"/>
      <c r="D56" s="36"/>
      <c r="E56" s="4">
        <f t="shared" si="2"/>
        <v>0</v>
      </c>
      <c r="F56" s="3">
        <v>0.06</v>
      </c>
      <c r="G56" s="12">
        <f t="shared" si="3"/>
        <v>0</v>
      </c>
      <c r="H56" s="13"/>
    </row>
    <row r="57" spans="1:9" ht="15.75" x14ac:dyDescent="0.25">
      <c r="A57" s="6"/>
      <c r="B57" s="6">
        <v>50</v>
      </c>
      <c r="C57" s="65"/>
      <c r="D57" s="66"/>
      <c r="E57" s="4">
        <f t="shared" si="2"/>
        <v>0</v>
      </c>
      <c r="F57" s="3">
        <v>0.06</v>
      </c>
      <c r="G57" s="12">
        <f t="shared" si="3"/>
        <v>0</v>
      </c>
      <c r="H57" s="13"/>
    </row>
    <row r="58" spans="1:9" ht="15.75" x14ac:dyDescent="0.25">
      <c r="A58" s="70" t="s">
        <v>7</v>
      </c>
      <c r="B58" s="71"/>
      <c r="C58" s="72">
        <f>SUM(C46:C57)</f>
        <v>0</v>
      </c>
      <c r="D58" s="59">
        <f>SUM(D46:D53)</f>
        <v>0</v>
      </c>
      <c r="E58" s="48"/>
      <c r="F58" s="48"/>
      <c r="G58" s="31"/>
      <c r="I58" s="102" t="str">
        <f>IF(C58+C41+C75=C25, ".", "Hier muss der gleiche Wert wie in der obersten Tabelle, welche zur Berechnung der Kontrollsumme dient, stehen.")</f>
        <v>.</v>
      </c>
    </row>
    <row r="59" spans="1:9" ht="15.75" x14ac:dyDescent="0.25">
      <c r="A59" s="73" t="s">
        <v>8</v>
      </c>
      <c r="B59" s="61"/>
      <c r="C59" s="74"/>
      <c r="D59" s="61"/>
      <c r="E59" s="62"/>
      <c r="F59" s="75"/>
      <c r="G59" s="76">
        <f>SUM(G46:G57)</f>
        <v>0</v>
      </c>
      <c r="H59" s="17"/>
    </row>
    <row r="60" spans="1:9" ht="15.75" x14ac:dyDescent="0.25">
      <c r="A60" s="126"/>
      <c r="B60" s="29"/>
      <c r="C60" s="29"/>
      <c r="D60" s="29"/>
      <c r="E60" s="31"/>
      <c r="F60" s="31"/>
      <c r="G60" s="37"/>
      <c r="H60" s="34"/>
    </row>
    <row r="61" spans="1:9" ht="30" customHeight="1" x14ac:dyDescent="0.3">
      <c r="A61" s="350" t="s">
        <v>160</v>
      </c>
      <c r="B61" s="350"/>
      <c r="C61" s="351"/>
      <c r="D61" s="351"/>
      <c r="E61" s="351"/>
      <c r="F61" s="351"/>
      <c r="G61" s="352"/>
      <c r="H61" s="352"/>
      <c r="I61" s="136"/>
    </row>
    <row r="62" spans="1:9" ht="30" customHeight="1" x14ac:dyDescent="0.25">
      <c r="A62" s="1" t="s">
        <v>0</v>
      </c>
      <c r="B62" s="2" t="s">
        <v>14</v>
      </c>
      <c r="C62" s="2" t="s">
        <v>1</v>
      </c>
      <c r="D62" s="2" t="s">
        <v>2</v>
      </c>
      <c r="E62" s="2" t="s">
        <v>3</v>
      </c>
      <c r="F62" s="2" t="s">
        <v>13</v>
      </c>
      <c r="G62" s="14" t="s">
        <v>4</v>
      </c>
      <c r="H62" s="15"/>
    </row>
    <row r="63" spans="1:9" ht="15.75" customHeight="1" x14ac:dyDescent="0.25">
      <c r="A63" s="5" t="s">
        <v>5</v>
      </c>
      <c r="B63" s="3">
        <v>22.5</v>
      </c>
      <c r="C63" s="26"/>
      <c r="D63" s="26"/>
      <c r="E63" s="4">
        <f>IF(D63=0,C63,IF($D$75=1,C63+5,IF(AND($D$75=2,D63=2),C63+5,IF($D$75=2,C63+2.5,IF($D$75&gt;=3,C63+(D63*2))))))</f>
        <v>0</v>
      </c>
      <c r="F63" s="3">
        <v>0.2</v>
      </c>
      <c r="G63" s="12">
        <f>B63*((C63*F63)+((E63-C63)*0.07))</f>
        <v>0</v>
      </c>
      <c r="H63" s="13"/>
    </row>
    <row r="64" spans="1:9" ht="15.75" customHeight="1" x14ac:dyDescent="0.25">
      <c r="A64" s="5"/>
      <c r="B64" s="3">
        <v>30</v>
      </c>
      <c r="C64" s="26"/>
      <c r="D64" s="26"/>
      <c r="E64" s="4">
        <f t="shared" ref="E64:E74" si="4">IF(D64=0,C64,IF($D$75=1,C64+5,IF(AND($D$75=2,D64=2),C64+5,IF($D$75=2,C64+2.5,IF($D$75&gt;=3,C64+(D64*2))))))</f>
        <v>0</v>
      </c>
      <c r="F64" s="3">
        <v>0.2</v>
      </c>
      <c r="G64" s="12">
        <f t="shared" ref="G64:G74" si="5">B64*((C64*F64)+((E64-C64)*0.07))</f>
        <v>0</v>
      </c>
      <c r="H64" s="13"/>
    </row>
    <row r="65" spans="1:9" ht="15.75" customHeight="1" x14ac:dyDescent="0.25">
      <c r="A65" s="5"/>
      <c r="B65" s="3">
        <v>42.5</v>
      </c>
      <c r="C65" s="26"/>
      <c r="D65" s="26"/>
      <c r="E65" s="4">
        <f t="shared" si="4"/>
        <v>0</v>
      </c>
      <c r="F65" s="3">
        <v>0.2</v>
      </c>
      <c r="G65" s="12">
        <f t="shared" si="5"/>
        <v>0</v>
      </c>
      <c r="H65" s="13"/>
    </row>
    <row r="66" spans="1:9" ht="15.75" customHeight="1" x14ac:dyDescent="0.25">
      <c r="A66" s="3"/>
      <c r="B66" s="3">
        <v>50</v>
      </c>
      <c r="C66" s="26"/>
      <c r="D66" s="26"/>
      <c r="E66" s="4">
        <f t="shared" si="4"/>
        <v>0</v>
      </c>
      <c r="F66" s="3">
        <v>0.2</v>
      </c>
      <c r="G66" s="12">
        <f t="shared" si="5"/>
        <v>0</v>
      </c>
      <c r="H66" s="13"/>
    </row>
    <row r="67" spans="1:9" ht="15.75" customHeight="1" x14ac:dyDescent="0.25">
      <c r="A67" s="3" t="s">
        <v>11</v>
      </c>
      <c r="B67" s="3">
        <v>22.5</v>
      </c>
      <c r="C67" s="26"/>
      <c r="D67" s="26"/>
      <c r="E67" s="4">
        <f t="shared" si="4"/>
        <v>0</v>
      </c>
      <c r="F67" s="3">
        <v>7.0000000000000007E-2</v>
      </c>
      <c r="G67" s="12">
        <f t="shared" si="5"/>
        <v>0</v>
      </c>
      <c r="H67" s="13"/>
    </row>
    <row r="68" spans="1:9" ht="15.75" customHeight="1" x14ac:dyDescent="0.25">
      <c r="A68" s="3"/>
      <c r="B68" s="3">
        <v>30</v>
      </c>
      <c r="C68" s="26"/>
      <c r="D68" s="26"/>
      <c r="E68" s="4">
        <f t="shared" si="4"/>
        <v>0</v>
      </c>
      <c r="F68" s="3">
        <v>7.0000000000000007E-2</v>
      </c>
      <c r="G68" s="12">
        <f t="shared" si="5"/>
        <v>0</v>
      </c>
      <c r="H68" s="13"/>
    </row>
    <row r="69" spans="1:9" ht="15.75" customHeight="1" x14ac:dyDescent="0.25">
      <c r="A69" s="6"/>
      <c r="B69" s="3">
        <v>42.5</v>
      </c>
      <c r="C69" s="26"/>
      <c r="D69" s="26"/>
      <c r="E69" s="4">
        <f t="shared" si="4"/>
        <v>0</v>
      </c>
      <c r="F69" s="3">
        <v>7.0000000000000007E-2</v>
      </c>
      <c r="G69" s="12">
        <f t="shared" si="5"/>
        <v>0</v>
      </c>
      <c r="H69" s="13"/>
    </row>
    <row r="70" spans="1:9" ht="15.75" customHeight="1" x14ac:dyDescent="0.25">
      <c r="A70" s="6"/>
      <c r="B70" s="3">
        <v>50</v>
      </c>
      <c r="C70" s="26"/>
      <c r="D70" s="26"/>
      <c r="E70" s="4">
        <f t="shared" si="4"/>
        <v>0</v>
      </c>
      <c r="F70" s="3">
        <v>7.0000000000000007E-2</v>
      </c>
      <c r="G70" s="12">
        <f t="shared" si="5"/>
        <v>0</v>
      </c>
      <c r="H70" s="13"/>
    </row>
    <row r="71" spans="1:9" ht="15.75" customHeight="1" x14ac:dyDescent="0.25">
      <c r="A71" s="3" t="s">
        <v>6</v>
      </c>
      <c r="B71" s="3">
        <v>22.5</v>
      </c>
      <c r="C71" s="26"/>
      <c r="D71" s="36"/>
      <c r="E71" s="4">
        <f t="shared" si="4"/>
        <v>0</v>
      </c>
      <c r="F71" s="3">
        <v>0.06</v>
      </c>
      <c r="G71" s="12">
        <f t="shared" si="5"/>
        <v>0</v>
      </c>
      <c r="H71" s="13"/>
    </row>
    <row r="72" spans="1:9" ht="15.75" customHeight="1" x14ac:dyDescent="0.25">
      <c r="A72" s="3"/>
      <c r="B72" s="3">
        <v>30</v>
      </c>
      <c r="C72" s="26"/>
      <c r="D72" s="36"/>
      <c r="E72" s="4">
        <f t="shared" si="4"/>
        <v>0</v>
      </c>
      <c r="F72" s="3">
        <v>0.06</v>
      </c>
      <c r="G72" s="12">
        <f t="shared" si="5"/>
        <v>0</v>
      </c>
      <c r="H72" s="13"/>
    </row>
    <row r="73" spans="1:9" ht="15.75" customHeight="1" x14ac:dyDescent="0.25">
      <c r="A73" s="6"/>
      <c r="B73" s="3">
        <v>42.5</v>
      </c>
      <c r="C73" s="26"/>
      <c r="D73" s="36"/>
      <c r="E73" s="4">
        <f t="shared" si="4"/>
        <v>0</v>
      </c>
      <c r="F73" s="3">
        <v>0.06</v>
      </c>
      <c r="G73" s="12">
        <f t="shared" si="5"/>
        <v>0</v>
      </c>
      <c r="H73" s="13"/>
    </row>
    <row r="74" spans="1:9" ht="15.75" customHeight="1" x14ac:dyDescent="0.25">
      <c r="A74" s="6"/>
      <c r="B74" s="6">
        <v>50</v>
      </c>
      <c r="C74" s="65"/>
      <c r="D74" s="66"/>
      <c r="E74" s="4">
        <f t="shared" si="4"/>
        <v>0</v>
      </c>
      <c r="F74" s="3">
        <v>0.06</v>
      </c>
      <c r="G74" s="12">
        <f t="shared" si="5"/>
        <v>0</v>
      </c>
      <c r="H74" s="13"/>
    </row>
    <row r="75" spans="1:9" ht="15.75" x14ac:dyDescent="0.25">
      <c r="A75" s="9" t="s">
        <v>7</v>
      </c>
      <c r="B75" s="57"/>
      <c r="C75" s="58">
        <f>SUM(C63:C74)</f>
        <v>0</v>
      </c>
      <c r="D75" s="58">
        <f>SUM(D63:D70)</f>
        <v>0</v>
      </c>
      <c r="E75" s="35"/>
      <c r="F75" s="35"/>
      <c r="I75" s="102" t="str">
        <f>IF(C75+C58+C41=C25, ".", "Hier muss der gleiche Wert wie in der obersten Tabelle, welche zur Berechnung der Kontrollsumme dient, stehen.")</f>
        <v>.</v>
      </c>
    </row>
    <row r="76" spans="1:9" ht="15.75" x14ac:dyDescent="0.25">
      <c r="A76" s="67" t="s">
        <v>8</v>
      </c>
      <c r="B76" s="55"/>
      <c r="C76" s="60"/>
      <c r="D76" s="55"/>
      <c r="E76" s="64"/>
      <c r="F76" s="63"/>
      <c r="G76" s="68">
        <f>SUM(G63:G74)</f>
        <v>0</v>
      </c>
      <c r="H76" s="17"/>
    </row>
    <row r="77" spans="1:9" x14ac:dyDescent="0.25">
      <c r="A77" s="366"/>
      <c r="B77" s="366"/>
      <c r="C77" s="366"/>
      <c r="D77" s="366"/>
      <c r="E77" s="366"/>
      <c r="F77" s="366"/>
      <c r="G77" s="366"/>
    </row>
    <row r="78" spans="1:9" x14ac:dyDescent="0.25">
      <c r="A78" s="346" t="s">
        <v>9</v>
      </c>
      <c r="B78" s="346"/>
      <c r="C78" s="346"/>
      <c r="D78" s="346"/>
      <c r="E78" s="346"/>
      <c r="F78" s="346"/>
      <c r="G78" s="346"/>
    </row>
    <row r="79" spans="1:9" x14ac:dyDescent="0.25">
      <c r="A79" s="346"/>
      <c r="B79" s="346"/>
      <c r="C79" s="346"/>
      <c r="D79" s="346"/>
      <c r="E79" s="346"/>
      <c r="F79" s="346"/>
      <c r="G79" s="346"/>
    </row>
    <row r="80" spans="1:9" x14ac:dyDescent="0.25">
      <c r="A80" s="346"/>
      <c r="B80" s="346"/>
      <c r="C80" s="346"/>
      <c r="D80" s="346"/>
      <c r="E80" s="346"/>
      <c r="F80" s="346"/>
      <c r="G80" s="346"/>
    </row>
    <row r="81" spans="1:7" ht="75" customHeight="1" x14ac:dyDescent="0.25">
      <c r="A81" s="326" t="s">
        <v>10</v>
      </c>
      <c r="B81" s="326"/>
      <c r="C81" s="326"/>
      <c r="D81" s="326"/>
      <c r="E81" s="326"/>
      <c r="F81" s="326"/>
      <c r="G81" s="326"/>
    </row>
    <row r="82" spans="1:7" x14ac:dyDescent="0.25">
      <c r="A82" s="326"/>
      <c r="B82" s="326"/>
      <c r="C82" s="326"/>
      <c r="D82" s="326"/>
      <c r="E82" s="326"/>
      <c r="F82" s="326"/>
      <c r="G82" s="326"/>
    </row>
    <row r="84" spans="1:7" x14ac:dyDescent="0.25">
      <c r="G84" s="50"/>
    </row>
  </sheetData>
  <sheetProtection algorithmName="SHA-512" hashValue="dswKsQKmKx6fKr8Xwecm2jwGpbfW+U9zAEeCArWIvnRj8HKDOQZJ0jmaevHKDr4NwFyAZhQewtwack1yGOu0Nw==" saltValue="DVA/2Px/tNZtLzv8w66vzg==" spinCount="100000" sheet="1" objects="1" scenarios="1"/>
  <mergeCells count="35">
    <mergeCell ref="I20:K20"/>
    <mergeCell ref="I25:K25"/>
    <mergeCell ref="A81:G82"/>
    <mergeCell ref="A31:H31"/>
    <mergeCell ref="A44:H44"/>
    <mergeCell ref="A61:H61"/>
    <mergeCell ref="A77:G77"/>
    <mergeCell ref="A78:G80"/>
    <mergeCell ref="C23:D23"/>
    <mergeCell ref="F23:G23"/>
    <mergeCell ref="C24:D24"/>
    <mergeCell ref="F24:G24"/>
    <mergeCell ref="A25:B25"/>
    <mergeCell ref="C25:E25"/>
    <mergeCell ref="F25:G25"/>
    <mergeCell ref="A28:H29"/>
    <mergeCell ref="A1:G1"/>
    <mergeCell ref="F5:G5"/>
    <mergeCell ref="A7:G7"/>
    <mergeCell ref="A8:G8"/>
    <mergeCell ref="B2:C2"/>
    <mergeCell ref="A4:G4"/>
    <mergeCell ref="C20:D20"/>
    <mergeCell ref="F20:G20"/>
    <mergeCell ref="C21:D21"/>
    <mergeCell ref="F21:G21"/>
    <mergeCell ref="C22:D22"/>
    <mergeCell ref="F22:G22"/>
    <mergeCell ref="A18:F18"/>
    <mergeCell ref="A9:G9"/>
    <mergeCell ref="A11:F11"/>
    <mergeCell ref="A12:F12"/>
    <mergeCell ref="A13:F13"/>
    <mergeCell ref="A15:G15"/>
    <mergeCell ref="A16:G16"/>
  </mergeCells>
  <pageMargins left="0.70866141732283472" right="0.70866141732283472" top="0.78740157480314965" bottom="0.78740157480314965" header="0.31496062992125984" footer="0.31496062992125984"/>
  <pageSetup paperSize="9" scale="44" orientation="portrait" r:id="rId1"/>
  <headerFooter>
    <oddFooter>&amp;LVersion: Januar 2023&amp;CLandkreis Marburg-Biedenkopf
Bearbeitungsdatum: 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K84"/>
  <sheetViews>
    <sheetView view="pageLayout" topLeftCell="A19" zoomScaleNormal="100" workbookViewId="0">
      <selection activeCell="A8" sqref="A8:G8"/>
    </sheetView>
  </sheetViews>
  <sheetFormatPr baseColWidth="10" defaultRowHeight="15" x14ac:dyDescent="0.25"/>
  <cols>
    <col min="1" max="1" width="33.5703125" style="20" customWidth="1"/>
    <col min="2" max="2" width="26" style="20" customWidth="1"/>
    <col min="3" max="3" width="23.85546875" style="20" customWidth="1"/>
    <col min="4" max="4" width="16.28515625" style="20" customWidth="1"/>
    <col min="5" max="5" width="25.140625" style="20" customWidth="1"/>
    <col min="6" max="6" width="11.28515625" style="20" customWidth="1"/>
    <col min="7" max="7" width="22.7109375" style="20" customWidth="1"/>
    <col min="8" max="8" width="5.42578125" style="20" customWidth="1"/>
    <col min="9" max="16384" width="11.42578125" style="20"/>
  </cols>
  <sheetData>
    <row r="1" spans="1:8" ht="16.5" customHeight="1" x14ac:dyDescent="0.35">
      <c r="A1" s="313" t="s">
        <v>165</v>
      </c>
      <c r="B1" s="314"/>
      <c r="C1" s="314"/>
      <c r="D1" s="314"/>
      <c r="E1" s="314"/>
      <c r="F1" s="314"/>
      <c r="G1" s="314"/>
      <c r="H1" s="23"/>
    </row>
    <row r="2" spans="1:8" ht="21" x14ac:dyDescent="0.35">
      <c r="A2" s="176"/>
      <c r="B2" s="321" t="s">
        <v>166</v>
      </c>
      <c r="C2" s="321"/>
      <c r="D2" s="177">
        <f>Deckblatt!D6</f>
        <v>0</v>
      </c>
      <c r="E2" s="176"/>
      <c r="F2" s="176"/>
      <c r="G2" s="176"/>
      <c r="H2" s="178"/>
    </row>
    <row r="3" spans="1:8" ht="21" x14ac:dyDescent="0.35">
      <c r="A3" s="179"/>
      <c r="B3" s="180"/>
      <c r="C3" s="180"/>
      <c r="D3" s="181"/>
      <c r="E3" s="179"/>
      <c r="F3" s="179"/>
      <c r="G3" s="179"/>
      <c r="H3" s="178"/>
    </row>
    <row r="4" spans="1:8" ht="15.75" x14ac:dyDescent="0.25">
      <c r="A4" s="322" t="s">
        <v>33</v>
      </c>
      <c r="B4" s="323"/>
      <c r="C4" s="323"/>
      <c r="D4" s="323"/>
      <c r="E4" s="323"/>
      <c r="F4" s="323"/>
      <c r="G4" s="323"/>
      <c r="H4" s="178"/>
    </row>
    <row r="5" spans="1:8" x14ac:dyDescent="0.25">
      <c r="A5" s="23" t="s">
        <v>126</v>
      </c>
      <c r="B5" s="23"/>
      <c r="C5" s="23"/>
      <c r="D5" s="23"/>
      <c r="E5" s="23"/>
      <c r="F5" s="297">
        <f>Deckblatt!H23</f>
        <v>0</v>
      </c>
      <c r="G5" s="297"/>
      <c r="H5" s="53"/>
    </row>
    <row r="6" spans="1:8" x14ac:dyDescent="0.25">
      <c r="A6" s="23"/>
      <c r="B6" s="23"/>
      <c r="C6" s="23"/>
      <c r="D6" s="23"/>
      <c r="E6" s="23"/>
      <c r="F6" s="53"/>
      <c r="G6" s="53"/>
      <c r="H6" s="53"/>
    </row>
    <row r="7" spans="1:8" ht="24.95" customHeight="1" x14ac:dyDescent="0.3">
      <c r="A7" s="316" t="s">
        <v>21</v>
      </c>
      <c r="B7" s="317"/>
      <c r="C7" s="317"/>
      <c r="D7" s="317"/>
      <c r="E7" s="317"/>
      <c r="F7" s="317"/>
      <c r="G7" s="317"/>
      <c r="H7" s="136"/>
    </row>
    <row r="8" spans="1:8" ht="20.100000000000001" customHeight="1" x14ac:dyDescent="0.35">
      <c r="A8" s="318" t="s">
        <v>22</v>
      </c>
      <c r="B8" s="319"/>
      <c r="C8" s="319"/>
      <c r="D8" s="319"/>
      <c r="E8" s="319"/>
      <c r="F8" s="319"/>
      <c r="G8" s="319"/>
      <c r="H8" s="182"/>
    </row>
    <row r="9" spans="1:8" ht="20.100000000000001" customHeight="1" x14ac:dyDescent="0.35">
      <c r="A9" s="320" t="s">
        <v>23</v>
      </c>
      <c r="B9" s="320"/>
      <c r="C9" s="320"/>
      <c r="D9" s="320"/>
      <c r="E9" s="320"/>
      <c r="F9" s="320"/>
      <c r="G9" s="320"/>
      <c r="H9" s="183"/>
    </row>
    <row r="10" spans="1:8" ht="20.100000000000001" customHeight="1" x14ac:dyDescent="0.3">
      <c r="A10" s="184"/>
      <c r="B10" s="184"/>
      <c r="C10" s="184"/>
      <c r="D10" s="184"/>
      <c r="E10" s="184"/>
      <c r="F10" s="184"/>
      <c r="G10" s="184"/>
      <c r="H10" s="185"/>
    </row>
    <row r="11" spans="1:8" x14ac:dyDescent="0.25">
      <c r="A11" s="315" t="s">
        <v>26</v>
      </c>
      <c r="B11" s="315"/>
      <c r="C11" s="315"/>
      <c r="D11" s="315"/>
      <c r="E11" s="315"/>
      <c r="F11" s="315"/>
      <c r="G11" s="186"/>
    </row>
    <row r="12" spans="1:8" ht="15.75" customHeight="1" x14ac:dyDescent="0.25">
      <c r="A12" s="315" t="s">
        <v>27</v>
      </c>
      <c r="B12" s="315"/>
      <c r="C12" s="315"/>
      <c r="D12" s="315"/>
      <c r="E12" s="315"/>
      <c r="F12" s="315"/>
      <c r="G12" s="186"/>
    </row>
    <row r="13" spans="1:8" ht="15.75" customHeight="1" x14ac:dyDescent="0.25">
      <c r="A13" s="315" t="s">
        <v>28</v>
      </c>
      <c r="B13" s="315"/>
      <c r="C13" s="315"/>
      <c r="D13" s="315"/>
      <c r="E13" s="315"/>
      <c r="F13" s="315"/>
      <c r="G13" s="186"/>
    </row>
    <row r="14" spans="1:8" ht="15.75" customHeight="1" x14ac:dyDescent="0.25">
      <c r="A14" s="187"/>
      <c r="B14" s="187"/>
      <c r="C14" s="187"/>
      <c r="D14" s="187"/>
      <c r="E14" s="187"/>
      <c r="F14" s="187"/>
      <c r="G14" s="186"/>
    </row>
    <row r="15" spans="1:8" x14ac:dyDescent="0.25">
      <c r="A15" s="315" t="s">
        <v>29</v>
      </c>
      <c r="B15" s="315"/>
      <c r="C15" s="315"/>
      <c r="D15" s="315"/>
      <c r="E15" s="315"/>
      <c r="F15" s="315"/>
      <c r="G15" s="315"/>
    </row>
    <row r="16" spans="1:8" ht="15.75" customHeight="1" x14ac:dyDescent="0.25">
      <c r="A16" s="315" t="s">
        <v>30</v>
      </c>
      <c r="B16" s="315"/>
      <c r="C16" s="315"/>
      <c r="D16" s="315"/>
      <c r="E16" s="315"/>
      <c r="F16" s="315"/>
      <c r="G16" s="315"/>
    </row>
    <row r="17" spans="1:11" ht="15.75" customHeight="1" x14ac:dyDescent="0.25">
      <c r="A17" s="188"/>
      <c r="B17" s="188"/>
      <c r="C17" s="188"/>
      <c r="D17" s="188"/>
      <c r="E17" s="188"/>
      <c r="F17" s="188"/>
      <c r="G17" s="188"/>
    </row>
    <row r="18" spans="1:11" ht="35.1" customHeight="1" x14ac:dyDescent="0.25">
      <c r="A18" s="359" t="s">
        <v>24</v>
      </c>
      <c r="B18" s="359"/>
      <c r="C18" s="359"/>
      <c r="D18" s="359"/>
      <c r="E18" s="359"/>
      <c r="F18" s="359"/>
    </row>
    <row r="19" spans="1:11" ht="35.1" customHeight="1" x14ac:dyDescent="0.25">
      <c r="A19" s="189"/>
      <c r="B19" s="189"/>
      <c r="C19" s="189"/>
      <c r="D19" s="189"/>
      <c r="E19" s="189"/>
      <c r="F19" s="189"/>
    </row>
    <row r="20" spans="1:11" s="136" customFormat="1" ht="60" customHeight="1" x14ac:dyDescent="0.25">
      <c r="A20" s="190"/>
      <c r="B20" s="191" t="s">
        <v>15</v>
      </c>
      <c r="C20" s="360" t="s">
        <v>25</v>
      </c>
      <c r="D20" s="361"/>
      <c r="E20" s="192" t="s">
        <v>16</v>
      </c>
      <c r="F20" s="360" t="s">
        <v>31</v>
      </c>
      <c r="G20" s="362"/>
      <c r="I20" s="324" t="str">
        <f>IF(C21+C22+C23+C24=0, "Bitte Tabelle ausfüllen!", ".")</f>
        <v>Bitte Tabelle ausfüllen!</v>
      </c>
      <c r="J20" s="324"/>
      <c r="K20" s="324"/>
    </row>
    <row r="21" spans="1:11" ht="15.75" customHeight="1" x14ac:dyDescent="0.25">
      <c r="A21" s="193" t="s">
        <v>17</v>
      </c>
      <c r="B21" s="193">
        <v>2.5</v>
      </c>
      <c r="C21" s="329"/>
      <c r="D21" s="330"/>
      <c r="E21" s="133"/>
      <c r="F21" s="331">
        <f>(B21*C21)+(B21*E21*2)</f>
        <v>0</v>
      </c>
      <c r="G21" s="332"/>
    </row>
    <row r="22" spans="1:11" ht="15.75" customHeight="1" x14ac:dyDescent="0.25">
      <c r="A22" s="193" t="s">
        <v>18</v>
      </c>
      <c r="B22" s="193">
        <v>1.5</v>
      </c>
      <c r="C22" s="329"/>
      <c r="D22" s="330"/>
      <c r="E22" s="133"/>
      <c r="F22" s="331">
        <f>(B22*C22)+(B22*E22*2)</f>
        <v>0</v>
      </c>
      <c r="G22" s="332"/>
    </row>
    <row r="23" spans="1:11" ht="15.75" customHeight="1" x14ac:dyDescent="0.25">
      <c r="A23" s="193" t="s">
        <v>19</v>
      </c>
      <c r="B23" s="193">
        <v>1</v>
      </c>
      <c r="C23" s="329"/>
      <c r="D23" s="330"/>
      <c r="E23" s="133"/>
      <c r="F23" s="331">
        <f>(B23*C23)+(B23*E23*3)</f>
        <v>0</v>
      </c>
      <c r="G23" s="332"/>
    </row>
    <row r="24" spans="1:11" ht="15.75" customHeight="1" x14ac:dyDescent="0.25">
      <c r="A24" s="193" t="s">
        <v>20</v>
      </c>
      <c r="B24" s="193">
        <v>1</v>
      </c>
      <c r="C24" s="329"/>
      <c r="D24" s="330"/>
      <c r="E24" s="130"/>
      <c r="F24" s="331">
        <f>(B24*C24)+((B24+2)*E24)</f>
        <v>0</v>
      </c>
      <c r="G24" s="332"/>
    </row>
    <row r="25" spans="1:11" ht="15.75" customHeight="1" x14ac:dyDescent="0.25">
      <c r="A25" s="333" t="s">
        <v>32</v>
      </c>
      <c r="B25" s="334"/>
      <c r="C25" s="335">
        <f>SUM(C21:D24)+SUM(E21:E24)</f>
        <v>0</v>
      </c>
      <c r="D25" s="336"/>
      <c r="E25" s="337"/>
      <c r="F25" s="338">
        <f>SUM(F21:F24)</f>
        <v>0</v>
      </c>
      <c r="G25" s="339"/>
      <c r="I25" s="325" t="str">
        <f>IF(F25&gt;25, "Bitte prüfen oder erläutern!", ".")</f>
        <v>.</v>
      </c>
      <c r="J25" s="325"/>
      <c r="K25" s="325"/>
    </row>
    <row r="26" spans="1:11" ht="15.75" customHeight="1" x14ac:dyDescent="0.25">
      <c r="A26" s="189"/>
      <c r="B26" s="189"/>
      <c r="C26" s="189"/>
      <c r="D26" s="189"/>
      <c r="E26" s="194">
        <f>SUM(E21:E24)</f>
        <v>0</v>
      </c>
      <c r="F26" s="189"/>
    </row>
    <row r="27" spans="1:11" ht="15.75" thickBot="1" x14ac:dyDescent="0.3"/>
    <row r="28" spans="1:11" ht="15" customHeight="1" x14ac:dyDescent="0.25">
      <c r="A28" s="353" t="s">
        <v>167</v>
      </c>
      <c r="B28" s="354"/>
      <c r="C28" s="354"/>
      <c r="D28" s="354"/>
      <c r="E28" s="354"/>
      <c r="F28" s="354"/>
      <c r="G28" s="354"/>
      <c r="H28" s="355"/>
    </row>
    <row r="29" spans="1:11" ht="15.75" thickBot="1" x14ac:dyDescent="0.3">
      <c r="A29" s="356"/>
      <c r="B29" s="357"/>
      <c r="C29" s="357"/>
      <c r="D29" s="357"/>
      <c r="E29" s="357"/>
      <c r="F29" s="357"/>
      <c r="G29" s="357"/>
      <c r="H29" s="358"/>
    </row>
    <row r="30" spans="1:11" x14ac:dyDescent="0.25">
      <c r="A30" s="195"/>
      <c r="B30" s="196"/>
      <c r="C30" s="196"/>
      <c r="D30" s="196"/>
      <c r="E30" s="196"/>
      <c r="F30" s="196"/>
      <c r="G30" s="196"/>
      <c r="H30" s="196"/>
      <c r="I30" s="21"/>
    </row>
    <row r="31" spans="1:11" ht="18.75" x14ac:dyDescent="0.3">
      <c r="A31" s="340" t="s">
        <v>177</v>
      </c>
      <c r="B31" s="340"/>
      <c r="C31" s="341"/>
      <c r="D31" s="341"/>
      <c r="E31" s="341"/>
      <c r="F31" s="341"/>
      <c r="G31" s="342"/>
      <c r="H31" s="342"/>
    </row>
    <row r="32" spans="1:11" ht="47.25" x14ac:dyDescent="0.25">
      <c r="A32" s="1" t="s">
        <v>0</v>
      </c>
      <c r="B32" s="2" t="s">
        <v>14</v>
      </c>
      <c r="C32" s="2" t="s">
        <v>1</v>
      </c>
      <c r="D32" s="2" t="s">
        <v>2</v>
      </c>
      <c r="E32" s="2" t="s">
        <v>3</v>
      </c>
      <c r="F32" s="2" t="s">
        <v>13</v>
      </c>
      <c r="G32" s="14" t="s">
        <v>4</v>
      </c>
      <c r="H32" s="15"/>
    </row>
    <row r="33" spans="1:9" ht="15.75" x14ac:dyDescent="0.25">
      <c r="A33" s="3" t="s">
        <v>5</v>
      </c>
      <c r="B33" s="3">
        <v>22.5</v>
      </c>
      <c r="C33" s="25"/>
      <c r="D33" s="25"/>
      <c r="E33" s="4">
        <f>IF(D33=0,C33,IF(D33=1,C33+1,IF(D33=2,C33+2,IF(D33=3,C33+3,IF(D33=4,C33+4,IF(D33=5,C33+5,IF(D33=6,C33+6,IF(D33=7,C33+7,IF(D33=8,C33+8)))))))))</f>
        <v>0</v>
      </c>
      <c r="F33" s="3">
        <v>0.2</v>
      </c>
      <c r="G33" s="12">
        <f>B33*E33*F33</f>
        <v>0</v>
      </c>
      <c r="H33" s="13"/>
    </row>
    <row r="34" spans="1:9" ht="15.75" x14ac:dyDescent="0.25">
      <c r="A34" s="3"/>
      <c r="B34" s="3">
        <v>30</v>
      </c>
      <c r="C34" s="25"/>
      <c r="D34" s="25"/>
      <c r="E34" s="4">
        <f t="shared" ref="E34:E40" si="0">IF(D34=0,C34,IF(D34=1,C34+1,IF(D34=2,C34+2,IF(D34=3,C34+3,IF(D34=4,C34+4,IF(D34=5,C34+5,IF(D34=6,C34+6,IF(D34=7,C34+7,IF(D34=8,C34+8)))))))))</f>
        <v>0</v>
      </c>
      <c r="F34" s="3">
        <v>0.2</v>
      </c>
      <c r="G34" s="12">
        <f t="shared" ref="G34:G40" si="1">B34*E34*F34</f>
        <v>0</v>
      </c>
      <c r="H34" s="13"/>
    </row>
    <row r="35" spans="1:9" ht="15.75" x14ac:dyDescent="0.25">
      <c r="A35" s="3"/>
      <c r="B35" s="3">
        <v>42.5</v>
      </c>
      <c r="C35" s="25"/>
      <c r="D35" s="25"/>
      <c r="E35" s="4">
        <f t="shared" si="0"/>
        <v>0</v>
      </c>
      <c r="F35" s="3">
        <v>0.2</v>
      </c>
      <c r="G35" s="12">
        <f t="shared" si="1"/>
        <v>0</v>
      </c>
      <c r="H35" s="13"/>
    </row>
    <row r="36" spans="1:9" ht="15.75" x14ac:dyDescent="0.25">
      <c r="A36" s="3"/>
      <c r="B36" s="3">
        <v>50</v>
      </c>
      <c r="C36" s="26"/>
      <c r="D36" s="26"/>
      <c r="E36" s="4">
        <f t="shared" si="0"/>
        <v>0</v>
      </c>
      <c r="F36" s="3">
        <v>0.2</v>
      </c>
      <c r="G36" s="12">
        <f t="shared" si="1"/>
        <v>0</v>
      </c>
      <c r="H36" s="13"/>
    </row>
    <row r="37" spans="1:9" ht="15.75" x14ac:dyDescent="0.25">
      <c r="A37" s="5" t="s">
        <v>12</v>
      </c>
      <c r="B37" s="3">
        <v>22.5</v>
      </c>
      <c r="C37" s="26"/>
      <c r="D37" s="26"/>
      <c r="E37" s="4">
        <f t="shared" si="0"/>
        <v>0</v>
      </c>
      <c r="F37" s="3">
        <v>7.0000000000000007E-2</v>
      </c>
      <c r="G37" s="12">
        <f t="shared" si="1"/>
        <v>0</v>
      </c>
      <c r="H37" s="13"/>
    </row>
    <row r="38" spans="1:9" ht="15.75" x14ac:dyDescent="0.25">
      <c r="A38" s="5"/>
      <c r="B38" s="3">
        <v>30</v>
      </c>
      <c r="C38" s="26"/>
      <c r="D38" s="26"/>
      <c r="E38" s="4">
        <f t="shared" si="0"/>
        <v>0</v>
      </c>
      <c r="F38" s="3">
        <v>7.0000000000000007E-2</v>
      </c>
      <c r="G38" s="12">
        <f t="shared" si="1"/>
        <v>0</v>
      </c>
      <c r="H38" s="13"/>
    </row>
    <row r="39" spans="1:9" ht="15.75" x14ac:dyDescent="0.25">
      <c r="A39" s="5"/>
      <c r="B39" s="3">
        <v>42.5</v>
      </c>
      <c r="C39" s="26"/>
      <c r="D39" s="26"/>
      <c r="E39" s="4">
        <f t="shared" si="0"/>
        <v>0</v>
      </c>
      <c r="F39" s="3">
        <v>7.0000000000000007E-2</v>
      </c>
      <c r="G39" s="12">
        <f t="shared" si="1"/>
        <v>0</v>
      </c>
      <c r="H39" s="13"/>
    </row>
    <row r="40" spans="1:9" ht="15.75" x14ac:dyDescent="0.25">
      <c r="A40" s="3"/>
      <c r="B40" s="3">
        <v>50</v>
      </c>
      <c r="C40" s="26"/>
      <c r="D40" s="200"/>
      <c r="E40" s="4">
        <f t="shared" si="0"/>
        <v>0</v>
      </c>
      <c r="F40" s="3">
        <v>7.0000000000000007E-2</v>
      </c>
      <c r="G40" s="12">
        <f t="shared" si="1"/>
        <v>0</v>
      </c>
      <c r="H40" s="13"/>
    </row>
    <row r="41" spans="1:9" ht="15.75" x14ac:dyDescent="0.25">
      <c r="A41" s="9" t="s">
        <v>7</v>
      </c>
      <c r="B41" s="57"/>
      <c r="C41" s="58">
        <f>SUM(C33:C40)</f>
        <v>0</v>
      </c>
      <c r="D41" s="58">
        <f>SUM(D33:D40)</f>
        <v>0</v>
      </c>
      <c r="E41" s="19"/>
      <c r="F41" s="19"/>
      <c r="G41" s="23"/>
      <c r="H41" s="23"/>
      <c r="I41" s="102" t="str">
        <f>IF(C41+C58+C75=C25, ".", "Hier muss der gleiche Wert wie in der obersten Tabelle, welche zur Berechnung der Kontrollsumme dient, stehen.")</f>
        <v>.</v>
      </c>
    </row>
    <row r="42" spans="1:9" ht="15.75" x14ac:dyDescent="0.25">
      <c r="A42" s="67" t="s">
        <v>8</v>
      </c>
      <c r="B42" s="55"/>
      <c r="C42" s="60"/>
      <c r="D42" s="55"/>
      <c r="E42" s="64"/>
      <c r="F42" s="63"/>
      <c r="G42" s="68">
        <f>SUM(G33:G40)</f>
        <v>0</v>
      </c>
      <c r="H42" s="17"/>
    </row>
    <row r="44" spans="1:9" ht="18.75" x14ac:dyDescent="0.3">
      <c r="A44" s="343" t="s">
        <v>178</v>
      </c>
      <c r="B44" s="343"/>
      <c r="C44" s="344"/>
      <c r="D44" s="344"/>
      <c r="E44" s="344"/>
      <c r="F44" s="344"/>
      <c r="G44" s="345"/>
      <c r="H44" s="345"/>
    </row>
    <row r="45" spans="1:9" ht="47.25" x14ac:dyDescent="0.25">
      <c r="A45" s="1" t="s">
        <v>0</v>
      </c>
      <c r="B45" s="2" t="s">
        <v>14</v>
      </c>
      <c r="C45" s="2" t="s">
        <v>1</v>
      </c>
      <c r="D45" s="2" t="s">
        <v>2</v>
      </c>
      <c r="E45" s="2" t="s">
        <v>3</v>
      </c>
      <c r="F45" s="2" t="s">
        <v>13</v>
      </c>
      <c r="G45" s="14" t="s">
        <v>4</v>
      </c>
      <c r="H45" s="15"/>
    </row>
    <row r="46" spans="1:9" ht="15.75" x14ac:dyDescent="0.25">
      <c r="A46" s="5" t="s">
        <v>5</v>
      </c>
      <c r="B46" s="3">
        <v>22.5</v>
      </c>
      <c r="C46" s="26"/>
      <c r="D46" s="26"/>
      <c r="E46" s="4">
        <f>IF(D46=0,C46,IF($D$58=1,C46+5,IF(AND($D$58=2,D46=2),C46+5,IF($D$58=2,C46+2.5,IF($D$58&gt;=3,C46+(D46*2))))))</f>
        <v>0</v>
      </c>
      <c r="F46" s="3">
        <v>0.2</v>
      </c>
      <c r="G46" s="12">
        <f>B46*((C46*F46)+((E46-C46)*0.07))</f>
        <v>0</v>
      </c>
      <c r="H46" s="13"/>
    </row>
    <row r="47" spans="1:9" ht="15.75" x14ac:dyDescent="0.25">
      <c r="A47" s="5"/>
      <c r="B47" s="3">
        <v>30</v>
      </c>
      <c r="C47" s="26"/>
      <c r="D47" s="26"/>
      <c r="E47" s="4">
        <f t="shared" ref="E47:E57" si="2">IF(D47=0,C47,IF($D$58=1,C47+5,IF(AND($D$58=2,D47=2),C47+5,IF($D$58=2,C47+2.5,IF($D$58&gt;=3,C47+(D47*2))))))</f>
        <v>0</v>
      </c>
      <c r="F47" s="3">
        <v>0.2</v>
      </c>
      <c r="G47" s="12">
        <f t="shared" ref="G47:G57" si="3">B47*((C47*F47)+((E47-C47)*0.07))</f>
        <v>0</v>
      </c>
      <c r="H47" s="13"/>
    </row>
    <row r="48" spans="1:9" ht="15.75" x14ac:dyDescent="0.25">
      <c r="A48" s="5"/>
      <c r="B48" s="3">
        <v>42.5</v>
      </c>
      <c r="C48" s="26"/>
      <c r="D48" s="26"/>
      <c r="E48" s="4">
        <f t="shared" si="2"/>
        <v>0</v>
      </c>
      <c r="F48" s="3">
        <v>0.2</v>
      </c>
      <c r="G48" s="12">
        <f t="shared" si="3"/>
        <v>0</v>
      </c>
      <c r="H48" s="13"/>
    </row>
    <row r="49" spans="1:9" ht="15.75" x14ac:dyDescent="0.25">
      <c r="A49" s="3"/>
      <c r="B49" s="3">
        <v>50</v>
      </c>
      <c r="C49" s="26"/>
      <c r="D49" s="26"/>
      <c r="E49" s="4">
        <f t="shared" si="2"/>
        <v>0</v>
      </c>
      <c r="F49" s="3">
        <v>0.2</v>
      </c>
      <c r="G49" s="12">
        <f t="shared" si="3"/>
        <v>0</v>
      </c>
      <c r="H49" s="13"/>
    </row>
    <row r="50" spans="1:9" ht="15.75" x14ac:dyDescent="0.25">
      <c r="A50" s="3" t="s">
        <v>11</v>
      </c>
      <c r="B50" s="3">
        <v>22.5</v>
      </c>
      <c r="C50" s="26"/>
      <c r="D50" s="26"/>
      <c r="E50" s="4">
        <f t="shared" si="2"/>
        <v>0</v>
      </c>
      <c r="F50" s="3">
        <v>7.0000000000000007E-2</v>
      </c>
      <c r="G50" s="12">
        <f t="shared" si="3"/>
        <v>0</v>
      </c>
      <c r="H50" s="13"/>
    </row>
    <row r="51" spans="1:9" ht="15.75" x14ac:dyDescent="0.25">
      <c r="A51" s="3"/>
      <c r="B51" s="3">
        <v>30</v>
      </c>
      <c r="C51" s="26"/>
      <c r="D51" s="26"/>
      <c r="E51" s="4">
        <f t="shared" si="2"/>
        <v>0</v>
      </c>
      <c r="F51" s="3">
        <v>7.0000000000000007E-2</v>
      </c>
      <c r="G51" s="12">
        <f t="shared" si="3"/>
        <v>0</v>
      </c>
      <c r="H51" s="13"/>
    </row>
    <row r="52" spans="1:9" ht="15.75" x14ac:dyDescent="0.25">
      <c r="A52" s="6"/>
      <c r="B52" s="3">
        <v>42.5</v>
      </c>
      <c r="C52" s="26"/>
      <c r="D52" s="26"/>
      <c r="E52" s="4">
        <f t="shared" si="2"/>
        <v>0</v>
      </c>
      <c r="F52" s="3">
        <v>7.0000000000000007E-2</v>
      </c>
      <c r="G52" s="12">
        <f t="shared" si="3"/>
        <v>0</v>
      </c>
      <c r="H52" s="13"/>
    </row>
    <row r="53" spans="1:9" ht="15.75" x14ac:dyDescent="0.25">
      <c r="A53" s="6"/>
      <c r="B53" s="3">
        <v>50</v>
      </c>
      <c r="C53" s="26"/>
      <c r="D53" s="26"/>
      <c r="E53" s="4">
        <f t="shared" si="2"/>
        <v>0</v>
      </c>
      <c r="F53" s="3">
        <v>7.0000000000000007E-2</v>
      </c>
      <c r="G53" s="12">
        <f t="shared" si="3"/>
        <v>0</v>
      </c>
      <c r="H53" s="13"/>
    </row>
    <row r="54" spans="1:9" ht="15.75" x14ac:dyDescent="0.25">
      <c r="A54" s="3" t="s">
        <v>6</v>
      </c>
      <c r="B54" s="3">
        <v>22.5</v>
      </c>
      <c r="C54" s="26"/>
      <c r="D54" s="36"/>
      <c r="E54" s="4">
        <f t="shared" si="2"/>
        <v>0</v>
      </c>
      <c r="F54" s="3">
        <v>0.06</v>
      </c>
      <c r="G54" s="12">
        <f t="shared" si="3"/>
        <v>0</v>
      </c>
      <c r="H54" s="13"/>
    </row>
    <row r="55" spans="1:9" ht="15.75" x14ac:dyDescent="0.25">
      <c r="A55" s="3"/>
      <c r="B55" s="3">
        <v>30</v>
      </c>
      <c r="C55" s="26"/>
      <c r="D55" s="36"/>
      <c r="E55" s="4">
        <f t="shared" si="2"/>
        <v>0</v>
      </c>
      <c r="F55" s="3">
        <v>0.06</v>
      </c>
      <c r="G55" s="12">
        <f t="shared" si="3"/>
        <v>0</v>
      </c>
      <c r="H55" s="13"/>
    </row>
    <row r="56" spans="1:9" ht="15.75" x14ac:dyDescent="0.25">
      <c r="A56" s="6"/>
      <c r="B56" s="3">
        <v>42.5</v>
      </c>
      <c r="C56" s="26"/>
      <c r="D56" s="36"/>
      <c r="E56" s="4">
        <f t="shared" si="2"/>
        <v>0</v>
      </c>
      <c r="F56" s="3">
        <v>0.06</v>
      </c>
      <c r="G56" s="12">
        <f t="shared" si="3"/>
        <v>0</v>
      </c>
      <c r="H56" s="13"/>
    </row>
    <row r="57" spans="1:9" ht="15.75" x14ac:dyDescent="0.25">
      <c r="A57" s="6"/>
      <c r="B57" s="6">
        <v>50</v>
      </c>
      <c r="C57" s="65"/>
      <c r="D57" s="66"/>
      <c r="E57" s="4">
        <f t="shared" si="2"/>
        <v>0</v>
      </c>
      <c r="F57" s="3">
        <v>0.06</v>
      </c>
      <c r="G57" s="12">
        <f t="shared" si="3"/>
        <v>0</v>
      </c>
      <c r="H57" s="13"/>
    </row>
    <row r="58" spans="1:9" ht="15.75" x14ac:dyDescent="0.25">
      <c r="A58" s="70" t="s">
        <v>7</v>
      </c>
      <c r="B58" s="71"/>
      <c r="C58" s="72">
        <f>SUM(C46:C57)</f>
        <v>0</v>
      </c>
      <c r="D58" s="59">
        <f>SUM(D46:D53)</f>
        <v>0</v>
      </c>
      <c r="E58" s="48"/>
      <c r="F58" s="48"/>
      <c r="G58" s="31"/>
      <c r="I58" s="102" t="str">
        <f>IF(C58+C41+C75=C25, ".", "Hier muss der gleiche Wert wie in der obersten Tabelle, welche zur Berechnung der Kontrollsumme dient, stehen.")</f>
        <v>.</v>
      </c>
    </row>
    <row r="59" spans="1:9" ht="15.75" x14ac:dyDescent="0.25">
      <c r="A59" s="73" t="s">
        <v>8</v>
      </c>
      <c r="B59" s="61"/>
      <c r="C59" s="74"/>
      <c r="D59" s="61"/>
      <c r="E59" s="62"/>
      <c r="F59" s="75"/>
      <c r="G59" s="76">
        <f>SUM(G46:G57)</f>
        <v>0</v>
      </c>
      <c r="H59" s="17"/>
    </row>
    <row r="60" spans="1:9" ht="15.75" x14ac:dyDescent="0.25">
      <c r="A60" s="69"/>
      <c r="B60" s="29"/>
      <c r="C60" s="29"/>
      <c r="D60" s="29"/>
      <c r="E60" s="31"/>
      <c r="F60" s="31"/>
      <c r="G60" s="37"/>
      <c r="H60" s="34"/>
    </row>
    <row r="61" spans="1:9" ht="30" customHeight="1" x14ac:dyDescent="0.3">
      <c r="A61" s="350" t="s">
        <v>160</v>
      </c>
      <c r="B61" s="350"/>
      <c r="C61" s="351"/>
      <c r="D61" s="351"/>
      <c r="E61" s="351"/>
      <c r="F61" s="351"/>
      <c r="G61" s="365"/>
      <c r="H61" s="365"/>
    </row>
    <row r="62" spans="1:9" ht="30" customHeight="1" x14ac:dyDescent="0.25">
      <c r="A62" s="1" t="s">
        <v>0</v>
      </c>
      <c r="B62" s="2" t="s">
        <v>14</v>
      </c>
      <c r="C62" s="2" t="s">
        <v>1</v>
      </c>
      <c r="D62" s="2" t="s">
        <v>2</v>
      </c>
      <c r="E62" s="2" t="s">
        <v>3</v>
      </c>
      <c r="F62" s="2" t="s">
        <v>13</v>
      </c>
      <c r="G62" s="14" t="s">
        <v>4</v>
      </c>
      <c r="H62" s="15"/>
    </row>
    <row r="63" spans="1:9" ht="15.75" customHeight="1" x14ac:dyDescent="0.25">
      <c r="A63" s="5" t="s">
        <v>5</v>
      </c>
      <c r="B63" s="3">
        <v>22.5</v>
      </c>
      <c r="C63" s="26"/>
      <c r="D63" s="26"/>
      <c r="E63" s="4">
        <f>IF(D63=0,C63,IF($D$75=1,C63+5,IF(AND($D$75=2,D63=2),C63+5,IF($D$75=2,C63+2.5,IF($D$75&gt;=3,C63+(D63*2))))))</f>
        <v>0</v>
      </c>
      <c r="F63" s="3">
        <v>0.2</v>
      </c>
      <c r="G63" s="12">
        <f>B63*((C63*F63)+((E63-C63)*0.07))</f>
        <v>0</v>
      </c>
      <c r="H63" s="13"/>
    </row>
    <row r="64" spans="1:9" ht="15.75" customHeight="1" x14ac:dyDescent="0.25">
      <c r="A64" s="5"/>
      <c r="B64" s="3">
        <v>30</v>
      </c>
      <c r="C64" s="26"/>
      <c r="D64" s="26"/>
      <c r="E64" s="4">
        <f t="shared" ref="E64:E74" si="4">IF(D64=0,C64,IF($D$75=1,C64+5,IF(AND($D$75=2,D64=2),C64+5,IF($D$75=2,C64+2.5,IF($D$75&gt;=3,C64+(D64*2))))))</f>
        <v>0</v>
      </c>
      <c r="F64" s="3">
        <v>0.2</v>
      </c>
      <c r="G64" s="12">
        <f t="shared" ref="G64:G74" si="5">B64*((C64*F64)+((E64-C64)*0.07))</f>
        <v>0</v>
      </c>
      <c r="H64" s="13"/>
    </row>
    <row r="65" spans="1:9" ht="15.75" customHeight="1" x14ac:dyDescent="0.25">
      <c r="A65" s="5"/>
      <c r="B65" s="3">
        <v>42.5</v>
      </c>
      <c r="C65" s="26"/>
      <c r="D65" s="26"/>
      <c r="E65" s="4">
        <f t="shared" si="4"/>
        <v>0</v>
      </c>
      <c r="F65" s="3">
        <v>0.2</v>
      </c>
      <c r="G65" s="12">
        <f t="shared" si="5"/>
        <v>0</v>
      </c>
      <c r="H65" s="13"/>
    </row>
    <row r="66" spans="1:9" ht="15.75" customHeight="1" x14ac:dyDescent="0.25">
      <c r="A66" s="3"/>
      <c r="B66" s="3">
        <v>50</v>
      </c>
      <c r="C66" s="26"/>
      <c r="D66" s="26"/>
      <c r="E66" s="4">
        <f t="shared" si="4"/>
        <v>0</v>
      </c>
      <c r="F66" s="3">
        <v>0.2</v>
      </c>
      <c r="G66" s="12">
        <f t="shared" si="5"/>
        <v>0</v>
      </c>
      <c r="H66" s="13"/>
    </row>
    <row r="67" spans="1:9" ht="15.75" customHeight="1" x14ac:dyDescent="0.25">
      <c r="A67" s="3" t="s">
        <v>11</v>
      </c>
      <c r="B67" s="3">
        <v>22.5</v>
      </c>
      <c r="C67" s="26"/>
      <c r="D67" s="26"/>
      <c r="E67" s="4">
        <f t="shared" si="4"/>
        <v>0</v>
      </c>
      <c r="F67" s="3">
        <v>7.0000000000000007E-2</v>
      </c>
      <c r="G67" s="12">
        <f t="shared" si="5"/>
        <v>0</v>
      </c>
      <c r="H67" s="13"/>
    </row>
    <row r="68" spans="1:9" ht="15.75" customHeight="1" x14ac:dyDescent="0.25">
      <c r="A68" s="3"/>
      <c r="B68" s="3">
        <v>30</v>
      </c>
      <c r="C68" s="26"/>
      <c r="D68" s="26"/>
      <c r="E68" s="4">
        <f t="shared" si="4"/>
        <v>0</v>
      </c>
      <c r="F68" s="3">
        <v>7.0000000000000007E-2</v>
      </c>
      <c r="G68" s="12">
        <f t="shared" si="5"/>
        <v>0</v>
      </c>
      <c r="H68" s="13"/>
    </row>
    <row r="69" spans="1:9" ht="15.75" customHeight="1" x14ac:dyDescent="0.25">
      <c r="A69" s="6"/>
      <c r="B69" s="3">
        <v>42.5</v>
      </c>
      <c r="C69" s="26"/>
      <c r="D69" s="26"/>
      <c r="E69" s="4">
        <f t="shared" si="4"/>
        <v>0</v>
      </c>
      <c r="F69" s="3">
        <v>7.0000000000000007E-2</v>
      </c>
      <c r="G69" s="12">
        <f t="shared" si="5"/>
        <v>0</v>
      </c>
      <c r="H69" s="13"/>
    </row>
    <row r="70" spans="1:9" ht="15.75" customHeight="1" x14ac:dyDescent="0.25">
      <c r="A70" s="6"/>
      <c r="B70" s="3">
        <v>50</v>
      </c>
      <c r="C70" s="26"/>
      <c r="D70" s="26"/>
      <c r="E70" s="4">
        <f t="shared" si="4"/>
        <v>0</v>
      </c>
      <c r="F70" s="3">
        <v>7.0000000000000007E-2</v>
      </c>
      <c r="G70" s="12">
        <f t="shared" si="5"/>
        <v>0</v>
      </c>
      <c r="H70" s="13"/>
    </row>
    <row r="71" spans="1:9" ht="15.75" customHeight="1" x14ac:dyDescent="0.25">
      <c r="A71" s="3" t="s">
        <v>6</v>
      </c>
      <c r="B71" s="3">
        <v>22.5</v>
      </c>
      <c r="C71" s="26"/>
      <c r="D71" s="36"/>
      <c r="E71" s="4">
        <f t="shared" si="4"/>
        <v>0</v>
      </c>
      <c r="F71" s="3">
        <v>0.06</v>
      </c>
      <c r="G71" s="12">
        <f t="shared" si="5"/>
        <v>0</v>
      </c>
      <c r="H71" s="13"/>
    </row>
    <row r="72" spans="1:9" ht="15.75" customHeight="1" x14ac:dyDescent="0.25">
      <c r="A72" s="3"/>
      <c r="B72" s="3">
        <v>30</v>
      </c>
      <c r="C72" s="26"/>
      <c r="D72" s="36"/>
      <c r="E72" s="4">
        <f t="shared" si="4"/>
        <v>0</v>
      </c>
      <c r="F72" s="3">
        <v>0.06</v>
      </c>
      <c r="G72" s="12">
        <f t="shared" si="5"/>
        <v>0</v>
      </c>
      <c r="H72" s="13"/>
    </row>
    <row r="73" spans="1:9" ht="15.75" customHeight="1" x14ac:dyDescent="0.25">
      <c r="A73" s="6"/>
      <c r="B73" s="3">
        <v>42.5</v>
      </c>
      <c r="C73" s="26"/>
      <c r="D73" s="36"/>
      <c r="E73" s="4">
        <f t="shared" si="4"/>
        <v>0</v>
      </c>
      <c r="F73" s="3">
        <v>0.06</v>
      </c>
      <c r="G73" s="12">
        <f t="shared" si="5"/>
        <v>0</v>
      </c>
      <c r="H73" s="13"/>
    </row>
    <row r="74" spans="1:9" ht="15.75" customHeight="1" x14ac:dyDescent="0.25">
      <c r="A74" s="6"/>
      <c r="B74" s="6">
        <v>50</v>
      </c>
      <c r="C74" s="65"/>
      <c r="D74" s="66"/>
      <c r="E74" s="4">
        <f t="shared" si="4"/>
        <v>0</v>
      </c>
      <c r="F74" s="3">
        <v>0.06</v>
      </c>
      <c r="G74" s="12">
        <f t="shared" si="5"/>
        <v>0</v>
      </c>
      <c r="H74" s="13"/>
    </row>
    <row r="75" spans="1:9" ht="15.75" x14ac:dyDescent="0.25">
      <c r="A75" s="9" t="s">
        <v>7</v>
      </c>
      <c r="B75" s="57"/>
      <c r="C75" s="58">
        <f>SUM(C63:C74)</f>
        <v>0</v>
      </c>
      <c r="D75" s="58">
        <f>SUM(D63:D70)</f>
        <v>0</v>
      </c>
      <c r="E75" s="35"/>
      <c r="F75" s="35"/>
      <c r="I75" s="102" t="str">
        <f>IF(C75+C58+C41=C25, ".", "Hier muss der gleiche Wert wie in der obersten Tabelle, welche zur Berechnung der Kontrollsumme dient, stehen.")</f>
        <v>.</v>
      </c>
    </row>
    <row r="76" spans="1:9" ht="15.75" x14ac:dyDescent="0.25">
      <c r="A76" s="67" t="s">
        <v>8</v>
      </c>
      <c r="B76" s="55"/>
      <c r="C76" s="60"/>
      <c r="D76" s="55"/>
      <c r="E76" s="64"/>
      <c r="F76" s="63"/>
      <c r="G76" s="68">
        <f>SUM(G63:G74)</f>
        <v>0</v>
      </c>
      <c r="H76" s="17"/>
    </row>
    <row r="77" spans="1:9" x14ac:dyDescent="0.25">
      <c r="A77" s="366"/>
      <c r="B77" s="366"/>
      <c r="C77" s="366"/>
      <c r="D77" s="366"/>
      <c r="E77" s="366"/>
      <c r="F77" s="366"/>
      <c r="G77" s="366"/>
    </row>
    <row r="78" spans="1:9" x14ac:dyDescent="0.25">
      <c r="A78" s="346" t="s">
        <v>9</v>
      </c>
      <c r="B78" s="346"/>
      <c r="C78" s="346"/>
      <c r="D78" s="346"/>
      <c r="E78" s="346"/>
      <c r="F78" s="346"/>
      <c r="G78" s="346"/>
    </row>
    <row r="79" spans="1:9" x14ac:dyDescent="0.25">
      <c r="A79" s="346"/>
      <c r="B79" s="346"/>
      <c r="C79" s="346"/>
      <c r="D79" s="346"/>
      <c r="E79" s="346"/>
      <c r="F79" s="346"/>
      <c r="G79" s="346"/>
    </row>
    <row r="80" spans="1:9" x14ac:dyDescent="0.25">
      <c r="A80" s="346"/>
      <c r="B80" s="346"/>
      <c r="C80" s="346"/>
      <c r="D80" s="346"/>
      <c r="E80" s="346"/>
      <c r="F80" s="346"/>
      <c r="G80" s="346"/>
    </row>
    <row r="81" spans="1:7" ht="75" customHeight="1" x14ac:dyDescent="0.25">
      <c r="A81" s="326" t="s">
        <v>10</v>
      </c>
      <c r="B81" s="326"/>
      <c r="C81" s="326"/>
      <c r="D81" s="326"/>
      <c r="E81" s="326"/>
      <c r="F81" s="326"/>
      <c r="G81" s="326"/>
    </row>
    <row r="82" spans="1:7" x14ac:dyDescent="0.25">
      <c r="A82" s="326"/>
      <c r="B82" s="326"/>
      <c r="C82" s="326"/>
      <c r="D82" s="326"/>
      <c r="E82" s="326"/>
      <c r="F82" s="326"/>
      <c r="G82" s="326"/>
    </row>
    <row r="84" spans="1:7" x14ac:dyDescent="0.25">
      <c r="G84" s="50"/>
    </row>
  </sheetData>
  <sheetProtection algorithmName="SHA-512" hashValue="uOIXrasheFOlUkAn+klOlq31zQCY8B5JmmtHfRgenADkDrFbNXHDiIzfehVV6oR3rTGQQ6lHPm0yVzUNDGyMCw==" saltValue="kZxJ68lZWpyzGBf1Yy6QsQ==" spinCount="100000" sheet="1" objects="1" scenarios="1"/>
  <mergeCells count="35">
    <mergeCell ref="I20:K20"/>
    <mergeCell ref="I25:K25"/>
    <mergeCell ref="A81:G82"/>
    <mergeCell ref="A31:H31"/>
    <mergeCell ref="A44:H44"/>
    <mergeCell ref="A61:H61"/>
    <mergeCell ref="A77:G77"/>
    <mergeCell ref="A78:G80"/>
    <mergeCell ref="C23:D23"/>
    <mergeCell ref="F23:G23"/>
    <mergeCell ref="C24:D24"/>
    <mergeCell ref="F24:G24"/>
    <mergeCell ref="A25:B25"/>
    <mergeCell ref="C25:E25"/>
    <mergeCell ref="F25:G25"/>
    <mergeCell ref="A28:H29"/>
    <mergeCell ref="A1:G1"/>
    <mergeCell ref="F5:G5"/>
    <mergeCell ref="A7:G7"/>
    <mergeCell ref="A8:G8"/>
    <mergeCell ref="B2:C2"/>
    <mergeCell ref="A4:G4"/>
    <mergeCell ref="C20:D20"/>
    <mergeCell ref="F20:G20"/>
    <mergeCell ref="C21:D21"/>
    <mergeCell ref="F21:G21"/>
    <mergeCell ref="C22:D22"/>
    <mergeCell ref="F22:G22"/>
    <mergeCell ref="A18:F18"/>
    <mergeCell ref="A9:G9"/>
    <mergeCell ref="A11:F11"/>
    <mergeCell ref="A12:F12"/>
    <mergeCell ref="A13:F13"/>
    <mergeCell ref="A15:G15"/>
    <mergeCell ref="A16:G16"/>
  </mergeCells>
  <pageMargins left="0.70866141732283472" right="0.70866141732283472" top="0.78740157480314965" bottom="0.78740157480314965" header="0.31496062992125984" footer="0.31496062992125984"/>
  <pageSetup paperSize="9" scale="44" orientation="portrait" r:id="rId1"/>
  <headerFooter>
    <oddFooter>&amp;LVersion: Januar 2023&amp;CLandkreis Marburg-Biedenkopf
Bearbeitungsdatum: &amp;D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K84"/>
  <sheetViews>
    <sheetView view="pageLayout" topLeftCell="A19" zoomScaleNormal="100" workbookViewId="0">
      <selection activeCell="D32" sqref="D32"/>
    </sheetView>
  </sheetViews>
  <sheetFormatPr baseColWidth="10" defaultRowHeight="15" x14ac:dyDescent="0.25"/>
  <cols>
    <col min="1" max="1" width="33.5703125" style="20" customWidth="1"/>
    <col min="2" max="2" width="26" style="20" customWidth="1"/>
    <col min="3" max="3" width="23.85546875" style="20" customWidth="1"/>
    <col min="4" max="4" width="16.28515625" style="20" customWidth="1"/>
    <col min="5" max="5" width="25.140625" style="20" customWidth="1"/>
    <col min="6" max="6" width="11.28515625" style="20" customWidth="1"/>
    <col min="7" max="7" width="22.7109375" style="20" customWidth="1"/>
    <col min="8" max="8" width="5.42578125" style="20" customWidth="1"/>
    <col min="9" max="16384" width="11.42578125" style="20"/>
  </cols>
  <sheetData>
    <row r="1" spans="1:8" ht="16.5" customHeight="1" x14ac:dyDescent="0.35">
      <c r="A1" s="313" t="s">
        <v>165</v>
      </c>
      <c r="B1" s="314"/>
      <c r="C1" s="314"/>
      <c r="D1" s="314"/>
      <c r="E1" s="314"/>
      <c r="F1" s="314"/>
      <c r="G1" s="314"/>
      <c r="H1" s="23"/>
    </row>
    <row r="2" spans="1:8" ht="21" x14ac:dyDescent="0.35">
      <c r="A2" s="176"/>
      <c r="B2" s="321" t="s">
        <v>166</v>
      </c>
      <c r="C2" s="321"/>
      <c r="D2" s="177">
        <f>Deckblatt!D6</f>
        <v>0</v>
      </c>
      <c r="E2" s="176"/>
      <c r="F2" s="176"/>
      <c r="G2" s="176"/>
      <c r="H2" s="178"/>
    </row>
    <row r="3" spans="1:8" ht="21" x14ac:dyDescent="0.35">
      <c r="A3" s="179"/>
      <c r="B3" s="180"/>
      <c r="C3" s="180"/>
      <c r="D3" s="181"/>
      <c r="E3" s="179"/>
      <c r="F3" s="179"/>
      <c r="G3" s="179"/>
      <c r="H3" s="178"/>
    </row>
    <row r="4" spans="1:8" ht="15.75" x14ac:dyDescent="0.25">
      <c r="A4" s="322" t="s">
        <v>33</v>
      </c>
      <c r="B4" s="323"/>
      <c r="C4" s="323"/>
      <c r="D4" s="323"/>
      <c r="E4" s="323"/>
      <c r="F4" s="323"/>
      <c r="G4" s="323"/>
      <c r="H4" s="178"/>
    </row>
    <row r="5" spans="1:8" x14ac:dyDescent="0.25">
      <c r="A5" s="23" t="s">
        <v>127</v>
      </c>
      <c r="B5" s="23"/>
      <c r="C5" s="23"/>
      <c r="D5" s="23"/>
      <c r="E5" s="23"/>
      <c r="F5" s="297">
        <f>Deckblatt!J23</f>
        <v>0</v>
      </c>
      <c r="G5" s="297"/>
      <c r="H5" s="53"/>
    </row>
    <row r="6" spans="1:8" x14ac:dyDescent="0.25">
      <c r="A6" s="23"/>
      <c r="B6" s="23"/>
      <c r="C6" s="23"/>
      <c r="D6" s="23"/>
      <c r="E6" s="23"/>
      <c r="F6" s="53"/>
      <c r="G6" s="53"/>
      <c r="H6" s="53"/>
    </row>
    <row r="7" spans="1:8" ht="24.95" customHeight="1" x14ac:dyDescent="0.3">
      <c r="A7" s="316" t="s">
        <v>21</v>
      </c>
      <c r="B7" s="317"/>
      <c r="C7" s="317"/>
      <c r="D7" s="317"/>
      <c r="E7" s="317"/>
      <c r="F7" s="317"/>
      <c r="G7" s="317"/>
      <c r="H7" s="136"/>
    </row>
    <row r="8" spans="1:8" ht="20.100000000000001" customHeight="1" x14ac:dyDescent="0.35">
      <c r="A8" s="318" t="s">
        <v>22</v>
      </c>
      <c r="B8" s="319"/>
      <c r="C8" s="319"/>
      <c r="D8" s="319"/>
      <c r="E8" s="319"/>
      <c r="F8" s="319"/>
      <c r="G8" s="319"/>
      <c r="H8" s="182"/>
    </row>
    <row r="9" spans="1:8" ht="20.100000000000001" customHeight="1" x14ac:dyDescent="0.35">
      <c r="A9" s="320" t="s">
        <v>23</v>
      </c>
      <c r="B9" s="320"/>
      <c r="C9" s="320"/>
      <c r="D9" s="320"/>
      <c r="E9" s="320"/>
      <c r="F9" s="320"/>
      <c r="G9" s="320"/>
      <c r="H9" s="183"/>
    </row>
    <row r="10" spans="1:8" ht="20.100000000000001" customHeight="1" x14ac:dyDescent="0.3">
      <c r="A10" s="184"/>
      <c r="B10" s="184"/>
      <c r="C10" s="184"/>
      <c r="D10" s="184"/>
      <c r="E10" s="184"/>
      <c r="F10" s="184"/>
      <c r="G10" s="184"/>
      <c r="H10" s="185"/>
    </row>
    <row r="11" spans="1:8" x14ac:dyDescent="0.25">
      <c r="A11" s="315" t="s">
        <v>26</v>
      </c>
      <c r="B11" s="315"/>
      <c r="C11" s="315"/>
      <c r="D11" s="315"/>
      <c r="E11" s="315"/>
      <c r="F11" s="315"/>
      <c r="G11" s="186"/>
    </row>
    <row r="12" spans="1:8" ht="15.75" customHeight="1" x14ac:dyDescent="0.25">
      <c r="A12" s="315" t="s">
        <v>27</v>
      </c>
      <c r="B12" s="315"/>
      <c r="C12" s="315"/>
      <c r="D12" s="315"/>
      <c r="E12" s="315"/>
      <c r="F12" s="315"/>
      <c r="G12" s="186"/>
    </row>
    <row r="13" spans="1:8" ht="15.75" customHeight="1" x14ac:dyDescent="0.25">
      <c r="A13" s="315" t="s">
        <v>28</v>
      </c>
      <c r="B13" s="315"/>
      <c r="C13" s="315"/>
      <c r="D13" s="315"/>
      <c r="E13" s="315"/>
      <c r="F13" s="315"/>
      <c r="G13" s="186"/>
    </row>
    <row r="14" spans="1:8" ht="15.75" customHeight="1" x14ac:dyDescent="0.25">
      <c r="A14" s="187"/>
      <c r="B14" s="187"/>
      <c r="C14" s="187"/>
      <c r="D14" s="187"/>
      <c r="E14" s="187"/>
      <c r="F14" s="187"/>
      <c r="G14" s="186"/>
    </row>
    <row r="15" spans="1:8" x14ac:dyDescent="0.25">
      <c r="A15" s="315" t="s">
        <v>29</v>
      </c>
      <c r="B15" s="315"/>
      <c r="C15" s="315"/>
      <c r="D15" s="315"/>
      <c r="E15" s="315"/>
      <c r="F15" s="315"/>
      <c r="G15" s="315"/>
    </row>
    <row r="16" spans="1:8" ht="15.75" customHeight="1" x14ac:dyDescent="0.25">
      <c r="A16" s="315" t="s">
        <v>30</v>
      </c>
      <c r="B16" s="315"/>
      <c r="C16" s="315"/>
      <c r="D16" s="315"/>
      <c r="E16" s="315"/>
      <c r="F16" s="315"/>
      <c r="G16" s="315"/>
    </row>
    <row r="17" spans="1:11" ht="15.75" customHeight="1" x14ac:dyDescent="0.25">
      <c r="A17" s="188"/>
      <c r="B17" s="188"/>
      <c r="C17" s="188"/>
      <c r="D17" s="188"/>
      <c r="E17" s="188"/>
      <c r="F17" s="188"/>
      <c r="G17" s="188"/>
    </row>
    <row r="18" spans="1:11" ht="35.1" customHeight="1" x14ac:dyDescent="0.25">
      <c r="A18" s="359" t="s">
        <v>24</v>
      </c>
      <c r="B18" s="359"/>
      <c r="C18" s="359"/>
      <c r="D18" s="359"/>
      <c r="E18" s="359"/>
      <c r="F18" s="359"/>
    </row>
    <row r="19" spans="1:11" ht="35.1" customHeight="1" x14ac:dyDescent="0.25">
      <c r="A19" s="189"/>
      <c r="B19" s="189"/>
      <c r="C19" s="189"/>
      <c r="D19" s="189"/>
      <c r="E19" s="189"/>
      <c r="F19" s="189"/>
    </row>
    <row r="20" spans="1:11" s="136" customFormat="1" ht="60" customHeight="1" x14ac:dyDescent="0.25">
      <c r="A20" s="190"/>
      <c r="B20" s="191" t="s">
        <v>15</v>
      </c>
      <c r="C20" s="360" t="s">
        <v>25</v>
      </c>
      <c r="D20" s="361"/>
      <c r="E20" s="192" t="s">
        <v>16</v>
      </c>
      <c r="F20" s="360" t="s">
        <v>31</v>
      </c>
      <c r="G20" s="362"/>
      <c r="I20" s="324" t="str">
        <f>IF(C21+C22+C23+C24=0, "Bitte Tabelle ausfüllen!", ".")</f>
        <v>Bitte Tabelle ausfüllen!</v>
      </c>
      <c r="J20" s="324"/>
      <c r="K20" s="324"/>
    </row>
    <row r="21" spans="1:11" ht="15.75" customHeight="1" x14ac:dyDescent="0.25">
      <c r="A21" s="193" t="s">
        <v>17</v>
      </c>
      <c r="B21" s="193">
        <v>2.5</v>
      </c>
      <c r="C21" s="329"/>
      <c r="D21" s="330"/>
      <c r="E21" s="133"/>
      <c r="F21" s="331">
        <f>(B21*C21)+(B21*E21*2)</f>
        <v>0</v>
      </c>
      <c r="G21" s="332"/>
    </row>
    <row r="22" spans="1:11" ht="15.75" customHeight="1" x14ac:dyDescent="0.25">
      <c r="A22" s="193" t="s">
        <v>18</v>
      </c>
      <c r="B22" s="193">
        <v>1.5</v>
      </c>
      <c r="C22" s="329"/>
      <c r="D22" s="330"/>
      <c r="E22" s="133"/>
      <c r="F22" s="331">
        <f>(B22*C22)+(B22*E22*2)</f>
        <v>0</v>
      </c>
      <c r="G22" s="332"/>
    </row>
    <row r="23" spans="1:11" ht="15.75" customHeight="1" x14ac:dyDescent="0.25">
      <c r="A23" s="193" t="s">
        <v>19</v>
      </c>
      <c r="B23" s="193">
        <v>1</v>
      </c>
      <c r="C23" s="329"/>
      <c r="D23" s="330"/>
      <c r="E23" s="133"/>
      <c r="F23" s="331">
        <f>(B23*C23)+(B23*E23*3)</f>
        <v>0</v>
      </c>
      <c r="G23" s="332"/>
    </row>
    <row r="24" spans="1:11" ht="15.75" customHeight="1" x14ac:dyDescent="0.25">
      <c r="A24" s="193" t="s">
        <v>20</v>
      </c>
      <c r="B24" s="193">
        <v>1</v>
      </c>
      <c r="C24" s="329"/>
      <c r="D24" s="330"/>
      <c r="E24" s="130"/>
      <c r="F24" s="331">
        <f>(B24*C24)+((B24+2)*E24)</f>
        <v>0</v>
      </c>
      <c r="G24" s="332"/>
    </row>
    <row r="25" spans="1:11" ht="15.75" customHeight="1" x14ac:dyDescent="0.25">
      <c r="A25" s="333" t="s">
        <v>32</v>
      </c>
      <c r="B25" s="334"/>
      <c r="C25" s="335">
        <f>SUM(C21:D24)+SUM(E21:E24)</f>
        <v>0</v>
      </c>
      <c r="D25" s="336"/>
      <c r="E25" s="337"/>
      <c r="F25" s="338">
        <f>SUM(F21:F24)</f>
        <v>0</v>
      </c>
      <c r="G25" s="339"/>
      <c r="I25" s="325" t="str">
        <f>IF(F25&gt;25, "Bitte prüfen oder erläutern!", ".")</f>
        <v>.</v>
      </c>
      <c r="J25" s="325"/>
      <c r="K25" s="325"/>
    </row>
    <row r="26" spans="1:11" ht="15.75" customHeight="1" x14ac:dyDescent="0.25">
      <c r="A26" s="189"/>
      <c r="B26" s="189"/>
      <c r="C26" s="189"/>
      <c r="D26" s="189"/>
      <c r="E26" s="194">
        <f>SUM(E21:E24)</f>
        <v>0</v>
      </c>
      <c r="F26" s="189"/>
    </row>
    <row r="27" spans="1:11" ht="15.75" thickBot="1" x14ac:dyDescent="0.3"/>
    <row r="28" spans="1:11" ht="15" customHeight="1" x14ac:dyDescent="0.25">
      <c r="A28" s="353" t="s">
        <v>167</v>
      </c>
      <c r="B28" s="354"/>
      <c r="C28" s="354"/>
      <c r="D28" s="354"/>
      <c r="E28" s="354"/>
      <c r="F28" s="354"/>
      <c r="G28" s="354"/>
      <c r="H28" s="355"/>
    </row>
    <row r="29" spans="1:11" ht="15.75" thickBot="1" x14ac:dyDescent="0.3">
      <c r="A29" s="356"/>
      <c r="B29" s="357"/>
      <c r="C29" s="357"/>
      <c r="D29" s="357"/>
      <c r="E29" s="357"/>
      <c r="F29" s="357"/>
      <c r="G29" s="357"/>
      <c r="H29" s="358"/>
    </row>
    <row r="30" spans="1:11" x14ac:dyDescent="0.25">
      <c r="A30" s="195"/>
      <c r="B30" s="196"/>
      <c r="C30" s="196"/>
      <c r="D30" s="196"/>
      <c r="E30" s="196"/>
      <c r="F30" s="196"/>
      <c r="G30" s="196"/>
      <c r="H30" s="196"/>
      <c r="I30" s="21"/>
    </row>
    <row r="31" spans="1:11" ht="18.75" x14ac:dyDescent="0.3">
      <c r="A31" s="340" t="s">
        <v>177</v>
      </c>
      <c r="B31" s="340"/>
      <c r="C31" s="341"/>
      <c r="D31" s="341"/>
      <c r="E31" s="341"/>
      <c r="F31" s="341"/>
      <c r="G31" s="342"/>
      <c r="H31" s="342"/>
    </row>
    <row r="32" spans="1:11" ht="47.25" x14ac:dyDescent="0.25">
      <c r="A32" s="1" t="s">
        <v>0</v>
      </c>
      <c r="B32" s="2" t="s">
        <v>14</v>
      </c>
      <c r="C32" s="2" t="s">
        <v>1</v>
      </c>
      <c r="D32" s="2" t="s">
        <v>2</v>
      </c>
      <c r="E32" s="2" t="s">
        <v>3</v>
      </c>
      <c r="F32" s="2" t="s">
        <v>13</v>
      </c>
      <c r="G32" s="14" t="s">
        <v>4</v>
      </c>
      <c r="H32" s="15"/>
    </row>
    <row r="33" spans="1:9" ht="15.75" x14ac:dyDescent="0.25">
      <c r="A33" s="3" t="s">
        <v>5</v>
      </c>
      <c r="B33" s="3">
        <v>22.5</v>
      </c>
      <c r="C33" s="25"/>
      <c r="D33" s="25"/>
      <c r="E33" s="4">
        <f>IF(D33=0,C33,IF(D33=1,C33+1,IF(D33=2,C33+2,IF(D33=3,C33+3,IF(D33=4,C33+4,IF(D33=5,C33+5,IF(D33=6,C33+6,IF(D33=7,C33+7,IF(D33=8,C33+8)))))))))</f>
        <v>0</v>
      </c>
      <c r="F33" s="3">
        <v>0.2</v>
      </c>
      <c r="G33" s="12">
        <f>B33*E33*F33</f>
        <v>0</v>
      </c>
      <c r="H33" s="13"/>
    </row>
    <row r="34" spans="1:9" ht="15.75" x14ac:dyDescent="0.25">
      <c r="A34" s="3"/>
      <c r="B34" s="3">
        <v>30</v>
      </c>
      <c r="C34" s="25"/>
      <c r="D34" s="25"/>
      <c r="E34" s="4">
        <f t="shared" ref="E34:E40" si="0">IF(D34=0,C34,IF(D34=1,C34+1,IF(D34=2,C34+2,IF(D34=3,C34+3,IF(D34=4,C34+4,IF(D34=5,C34+5,IF(D34=6,C34+6,IF(D34=7,C34+7,IF(D34=8,C34+8)))))))))</f>
        <v>0</v>
      </c>
      <c r="F34" s="3">
        <v>0.2</v>
      </c>
      <c r="G34" s="12">
        <f t="shared" ref="G34:G40" si="1">B34*E34*F34</f>
        <v>0</v>
      </c>
      <c r="H34" s="13"/>
    </row>
    <row r="35" spans="1:9" ht="15.75" x14ac:dyDescent="0.25">
      <c r="A35" s="3"/>
      <c r="B35" s="3">
        <v>42.5</v>
      </c>
      <c r="C35" s="25"/>
      <c r="D35" s="25"/>
      <c r="E35" s="4">
        <f t="shared" si="0"/>
        <v>0</v>
      </c>
      <c r="F35" s="3">
        <v>0.2</v>
      </c>
      <c r="G35" s="12">
        <f t="shared" si="1"/>
        <v>0</v>
      </c>
      <c r="H35" s="13"/>
    </row>
    <row r="36" spans="1:9" ht="15.75" x14ac:dyDescent="0.25">
      <c r="A36" s="3"/>
      <c r="B36" s="3">
        <v>50</v>
      </c>
      <c r="C36" s="26"/>
      <c r="D36" s="26"/>
      <c r="E36" s="4">
        <f t="shared" si="0"/>
        <v>0</v>
      </c>
      <c r="F36" s="3">
        <v>0.2</v>
      </c>
      <c r="G36" s="12">
        <f t="shared" si="1"/>
        <v>0</v>
      </c>
      <c r="H36" s="13"/>
    </row>
    <row r="37" spans="1:9" ht="15.75" x14ac:dyDescent="0.25">
      <c r="A37" s="5" t="s">
        <v>12</v>
      </c>
      <c r="B37" s="3">
        <v>22.5</v>
      </c>
      <c r="C37" s="26"/>
      <c r="D37" s="26"/>
      <c r="E37" s="4">
        <f t="shared" si="0"/>
        <v>0</v>
      </c>
      <c r="F37" s="3">
        <v>7.0000000000000007E-2</v>
      </c>
      <c r="G37" s="12">
        <f t="shared" si="1"/>
        <v>0</v>
      </c>
      <c r="H37" s="13"/>
    </row>
    <row r="38" spans="1:9" ht="15.75" x14ac:dyDescent="0.25">
      <c r="A38" s="5"/>
      <c r="B38" s="3">
        <v>30</v>
      </c>
      <c r="C38" s="26"/>
      <c r="D38" s="26"/>
      <c r="E38" s="4">
        <f t="shared" si="0"/>
        <v>0</v>
      </c>
      <c r="F38" s="3">
        <v>7.0000000000000007E-2</v>
      </c>
      <c r="G38" s="12">
        <f t="shared" si="1"/>
        <v>0</v>
      </c>
      <c r="H38" s="13"/>
    </row>
    <row r="39" spans="1:9" ht="15.75" x14ac:dyDescent="0.25">
      <c r="A39" s="5"/>
      <c r="B39" s="3">
        <v>42.5</v>
      </c>
      <c r="C39" s="26"/>
      <c r="D39" s="26"/>
      <c r="E39" s="4">
        <f t="shared" si="0"/>
        <v>0</v>
      </c>
      <c r="F39" s="3">
        <v>7.0000000000000007E-2</v>
      </c>
      <c r="G39" s="12">
        <f t="shared" si="1"/>
        <v>0</v>
      </c>
      <c r="H39" s="13"/>
    </row>
    <row r="40" spans="1:9" ht="15.75" x14ac:dyDescent="0.25">
      <c r="A40" s="3"/>
      <c r="B40" s="3">
        <v>50</v>
      </c>
      <c r="C40" s="26"/>
      <c r="D40" s="200"/>
      <c r="E40" s="4">
        <f t="shared" si="0"/>
        <v>0</v>
      </c>
      <c r="F40" s="3">
        <v>7.0000000000000007E-2</v>
      </c>
      <c r="G40" s="12">
        <f t="shared" si="1"/>
        <v>0</v>
      </c>
      <c r="H40" s="13"/>
    </row>
    <row r="41" spans="1:9" ht="15.75" x14ac:dyDescent="0.25">
      <c r="A41" s="9" t="s">
        <v>7</v>
      </c>
      <c r="B41" s="57"/>
      <c r="C41" s="58">
        <f>SUM(C33:C40)</f>
        <v>0</v>
      </c>
      <c r="D41" s="58">
        <f>SUM(D33:D40)</f>
        <v>0</v>
      </c>
      <c r="E41" s="19"/>
      <c r="F41" s="19"/>
      <c r="G41" s="23"/>
      <c r="H41" s="23"/>
      <c r="I41" s="102" t="str">
        <f>IF(C41+C58+C75=C25, ".", "Hier muss der gleiche Wert wie in der obersten Tabelle, welche zur Berechnung der Kontrollsumme dient, stehen.")</f>
        <v>.</v>
      </c>
    </row>
    <row r="42" spans="1:9" ht="15.75" x14ac:dyDescent="0.25">
      <c r="A42" s="67" t="s">
        <v>8</v>
      </c>
      <c r="B42" s="55"/>
      <c r="C42" s="60"/>
      <c r="D42" s="55"/>
      <c r="E42" s="64"/>
      <c r="F42" s="63"/>
      <c r="G42" s="68">
        <f>SUM(G33:G40)</f>
        <v>0</v>
      </c>
      <c r="H42" s="17"/>
    </row>
    <row r="44" spans="1:9" ht="18.75" x14ac:dyDescent="0.3">
      <c r="A44" s="343" t="s">
        <v>178</v>
      </c>
      <c r="B44" s="343"/>
      <c r="C44" s="344"/>
      <c r="D44" s="344"/>
      <c r="E44" s="344"/>
      <c r="F44" s="344"/>
      <c r="G44" s="345"/>
      <c r="H44" s="345"/>
    </row>
    <row r="45" spans="1:9" ht="47.25" x14ac:dyDescent="0.25">
      <c r="A45" s="1" t="s">
        <v>0</v>
      </c>
      <c r="B45" s="2" t="s">
        <v>14</v>
      </c>
      <c r="C45" s="2" t="s">
        <v>1</v>
      </c>
      <c r="D45" s="2" t="s">
        <v>2</v>
      </c>
      <c r="E45" s="2" t="s">
        <v>3</v>
      </c>
      <c r="F45" s="2" t="s">
        <v>13</v>
      </c>
      <c r="G45" s="14" t="s">
        <v>4</v>
      </c>
      <c r="H45" s="15"/>
    </row>
    <row r="46" spans="1:9" ht="15.75" x14ac:dyDescent="0.25">
      <c r="A46" s="5" t="s">
        <v>5</v>
      </c>
      <c r="B46" s="3">
        <v>22.5</v>
      </c>
      <c r="C46" s="26"/>
      <c r="D46" s="26"/>
      <c r="E46" s="4">
        <f>IF(D46=0,C46,IF($D$58=1,C46+5,IF(AND($D$58=2,D46=2),C46+5,IF($D$58=2,C46+2.5,IF($D$58&gt;=3,C46+(D46*2))))))</f>
        <v>0</v>
      </c>
      <c r="F46" s="3">
        <v>0.2</v>
      </c>
      <c r="G46" s="12">
        <f>B46*((C46*F46)+((E46-C46)*0.07))</f>
        <v>0</v>
      </c>
      <c r="H46" s="13"/>
    </row>
    <row r="47" spans="1:9" ht="15.75" x14ac:dyDescent="0.25">
      <c r="A47" s="5"/>
      <c r="B47" s="3">
        <v>30</v>
      </c>
      <c r="C47" s="26"/>
      <c r="D47" s="26"/>
      <c r="E47" s="4">
        <f t="shared" ref="E47:E57" si="2">IF(D47=0,C47,IF($D$58=1,C47+5,IF(AND($D$58=2,D47=2),C47+5,IF($D$58=2,C47+2.5,IF($D$58&gt;=3,C47+(D47*2))))))</f>
        <v>0</v>
      </c>
      <c r="F47" s="3">
        <v>0.2</v>
      </c>
      <c r="G47" s="12">
        <f t="shared" ref="G47:G57" si="3">B47*((C47*F47)+((E47-C47)*0.07))</f>
        <v>0</v>
      </c>
      <c r="H47" s="13"/>
    </row>
    <row r="48" spans="1:9" ht="15.75" x14ac:dyDescent="0.25">
      <c r="A48" s="5"/>
      <c r="B48" s="3">
        <v>42.5</v>
      </c>
      <c r="C48" s="26"/>
      <c r="D48" s="26"/>
      <c r="E48" s="4">
        <f t="shared" si="2"/>
        <v>0</v>
      </c>
      <c r="F48" s="3">
        <v>0.2</v>
      </c>
      <c r="G48" s="12">
        <f t="shared" si="3"/>
        <v>0</v>
      </c>
      <c r="H48" s="13"/>
    </row>
    <row r="49" spans="1:9" ht="15.75" x14ac:dyDescent="0.25">
      <c r="A49" s="3"/>
      <c r="B49" s="3">
        <v>50</v>
      </c>
      <c r="C49" s="26"/>
      <c r="D49" s="26"/>
      <c r="E49" s="4">
        <f t="shared" si="2"/>
        <v>0</v>
      </c>
      <c r="F49" s="3">
        <v>0.2</v>
      </c>
      <c r="G49" s="12">
        <f t="shared" si="3"/>
        <v>0</v>
      </c>
      <c r="H49" s="13"/>
    </row>
    <row r="50" spans="1:9" ht="15.75" x14ac:dyDescent="0.25">
      <c r="A50" s="3" t="s">
        <v>11</v>
      </c>
      <c r="B50" s="3">
        <v>22.5</v>
      </c>
      <c r="C50" s="26"/>
      <c r="D50" s="26"/>
      <c r="E50" s="4">
        <f t="shared" si="2"/>
        <v>0</v>
      </c>
      <c r="F50" s="3">
        <v>7.0000000000000007E-2</v>
      </c>
      <c r="G50" s="12">
        <f t="shared" si="3"/>
        <v>0</v>
      </c>
      <c r="H50" s="13"/>
    </row>
    <row r="51" spans="1:9" ht="15.75" x14ac:dyDescent="0.25">
      <c r="A51" s="3"/>
      <c r="B51" s="3">
        <v>30</v>
      </c>
      <c r="C51" s="26"/>
      <c r="D51" s="26"/>
      <c r="E51" s="4">
        <f t="shared" si="2"/>
        <v>0</v>
      </c>
      <c r="F51" s="3">
        <v>7.0000000000000007E-2</v>
      </c>
      <c r="G51" s="12">
        <f t="shared" si="3"/>
        <v>0</v>
      </c>
      <c r="H51" s="13"/>
    </row>
    <row r="52" spans="1:9" ht="15.75" x14ac:dyDescent="0.25">
      <c r="A52" s="6"/>
      <c r="B52" s="3">
        <v>42.5</v>
      </c>
      <c r="C52" s="26"/>
      <c r="D52" s="26"/>
      <c r="E52" s="4">
        <f t="shared" si="2"/>
        <v>0</v>
      </c>
      <c r="F52" s="3">
        <v>7.0000000000000007E-2</v>
      </c>
      <c r="G52" s="12">
        <f t="shared" si="3"/>
        <v>0</v>
      </c>
      <c r="H52" s="13"/>
    </row>
    <row r="53" spans="1:9" ht="15.75" x14ac:dyDescent="0.25">
      <c r="A53" s="6"/>
      <c r="B53" s="3">
        <v>50</v>
      </c>
      <c r="C53" s="26"/>
      <c r="D53" s="26"/>
      <c r="E53" s="4">
        <f t="shared" si="2"/>
        <v>0</v>
      </c>
      <c r="F53" s="3">
        <v>7.0000000000000007E-2</v>
      </c>
      <c r="G53" s="12">
        <f t="shared" si="3"/>
        <v>0</v>
      </c>
      <c r="H53" s="13"/>
    </row>
    <row r="54" spans="1:9" ht="15.75" x14ac:dyDescent="0.25">
      <c r="A54" s="3" t="s">
        <v>6</v>
      </c>
      <c r="B54" s="3">
        <v>22.5</v>
      </c>
      <c r="C54" s="26"/>
      <c r="D54" s="36"/>
      <c r="E54" s="4">
        <f t="shared" si="2"/>
        <v>0</v>
      </c>
      <c r="F54" s="3">
        <v>0.06</v>
      </c>
      <c r="G54" s="12">
        <f t="shared" si="3"/>
        <v>0</v>
      </c>
      <c r="H54" s="13"/>
    </row>
    <row r="55" spans="1:9" ht="15.75" x14ac:dyDescent="0.25">
      <c r="A55" s="3"/>
      <c r="B55" s="3">
        <v>30</v>
      </c>
      <c r="C55" s="26"/>
      <c r="D55" s="36"/>
      <c r="E55" s="4">
        <f t="shared" si="2"/>
        <v>0</v>
      </c>
      <c r="F55" s="3">
        <v>0.06</v>
      </c>
      <c r="G55" s="12">
        <f t="shared" si="3"/>
        <v>0</v>
      </c>
      <c r="H55" s="13"/>
    </row>
    <row r="56" spans="1:9" ht="15.75" x14ac:dyDescent="0.25">
      <c r="A56" s="6"/>
      <c r="B56" s="3">
        <v>42.5</v>
      </c>
      <c r="C56" s="26"/>
      <c r="D56" s="36"/>
      <c r="E56" s="4">
        <f t="shared" si="2"/>
        <v>0</v>
      </c>
      <c r="F56" s="3">
        <v>0.06</v>
      </c>
      <c r="G56" s="12">
        <f t="shared" si="3"/>
        <v>0</v>
      </c>
      <c r="H56" s="13"/>
    </row>
    <row r="57" spans="1:9" ht="15.75" x14ac:dyDescent="0.25">
      <c r="A57" s="6"/>
      <c r="B57" s="6">
        <v>50</v>
      </c>
      <c r="C57" s="65"/>
      <c r="D57" s="66"/>
      <c r="E57" s="4">
        <f t="shared" si="2"/>
        <v>0</v>
      </c>
      <c r="F57" s="3">
        <v>0.06</v>
      </c>
      <c r="G57" s="12">
        <f t="shared" si="3"/>
        <v>0</v>
      </c>
      <c r="H57" s="13"/>
    </row>
    <row r="58" spans="1:9" ht="15.75" x14ac:dyDescent="0.25">
      <c r="A58" s="70" t="s">
        <v>7</v>
      </c>
      <c r="B58" s="71"/>
      <c r="C58" s="72">
        <f>SUM(C46:C57)</f>
        <v>0</v>
      </c>
      <c r="D58" s="59">
        <f>SUM(D46:D53)</f>
        <v>0</v>
      </c>
      <c r="E58" s="48"/>
      <c r="F58" s="48"/>
      <c r="G58" s="31"/>
      <c r="I58" s="102" t="str">
        <f>IF(C58+C41+C75=C25, ".", "Hier muss der gleiche Wert wie in der obersten Tabelle, welche zur Berechnung der Kontrollsumme dient, stehen.")</f>
        <v>.</v>
      </c>
    </row>
    <row r="59" spans="1:9" ht="15.75" x14ac:dyDescent="0.25">
      <c r="A59" s="73" t="s">
        <v>8</v>
      </c>
      <c r="B59" s="61"/>
      <c r="C59" s="74"/>
      <c r="D59" s="61"/>
      <c r="E59" s="62"/>
      <c r="F59" s="75"/>
      <c r="G59" s="76">
        <f>SUM(G46:G57)</f>
        <v>0</v>
      </c>
      <c r="H59" s="17"/>
    </row>
    <row r="60" spans="1:9" ht="15.75" x14ac:dyDescent="0.25">
      <c r="A60" s="69"/>
      <c r="B60" s="29"/>
      <c r="C60" s="29"/>
      <c r="D60" s="29"/>
      <c r="E60" s="31"/>
      <c r="F60" s="31"/>
      <c r="G60" s="37"/>
      <c r="H60" s="34"/>
    </row>
    <row r="61" spans="1:9" ht="30" customHeight="1" x14ac:dyDescent="0.3">
      <c r="A61" s="350" t="s">
        <v>160</v>
      </c>
      <c r="B61" s="350"/>
      <c r="C61" s="351"/>
      <c r="D61" s="351"/>
      <c r="E61" s="351"/>
      <c r="F61" s="351"/>
      <c r="G61" s="365"/>
      <c r="H61" s="365"/>
    </row>
    <row r="62" spans="1:9" ht="30" customHeight="1" x14ac:dyDescent="0.25">
      <c r="A62" s="1" t="s">
        <v>0</v>
      </c>
      <c r="B62" s="2" t="s">
        <v>14</v>
      </c>
      <c r="C62" s="2" t="s">
        <v>1</v>
      </c>
      <c r="D62" s="2" t="s">
        <v>2</v>
      </c>
      <c r="E62" s="2" t="s">
        <v>3</v>
      </c>
      <c r="F62" s="2" t="s">
        <v>13</v>
      </c>
      <c r="G62" s="14" t="s">
        <v>4</v>
      </c>
      <c r="H62" s="15"/>
    </row>
    <row r="63" spans="1:9" ht="15.75" customHeight="1" x14ac:dyDescent="0.25">
      <c r="A63" s="5" t="s">
        <v>5</v>
      </c>
      <c r="B63" s="3">
        <v>22.5</v>
      </c>
      <c r="C63" s="26"/>
      <c r="D63" s="26"/>
      <c r="E63" s="4">
        <f>IF(D63=0,C63,IF($D$75=1,C63+5,IF(AND($D$75=2,D63=2),C63+5,IF($D$75=2,C63+2.5,IF($D$75&gt;=3,C63+(D63*2))))))</f>
        <v>0</v>
      </c>
      <c r="F63" s="3">
        <v>0.2</v>
      </c>
      <c r="G63" s="12">
        <f>B63*((C63*F63)+((E63-C63)*0.07))</f>
        <v>0</v>
      </c>
      <c r="H63" s="13"/>
    </row>
    <row r="64" spans="1:9" ht="15.75" customHeight="1" x14ac:dyDescent="0.25">
      <c r="A64" s="5"/>
      <c r="B64" s="3">
        <v>30</v>
      </c>
      <c r="C64" s="26"/>
      <c r="D64" s="26"/>
      <c r="E64" s="4">
        <f t="shared" ref="E64:E74" si="4">IF(D64=0,C64,IF($D$75=1,C64+5,IF(AND($D$75=2,D64=2),C64+5,IF($D$75=2,C64+2.5,IF($D$75&gt;=3,C64+(D64*2))))))</f>
        <v>0</v>
      </c>
      <c r="F64" s="3">
        <v>0.2</v>
      </c>
      <c r="G64" s="12">
        <f t="shared" ref="G64:G74" si="5">B64*((C64*F64)+((E64-C64)*0.07))</f>
        <v>0</v>
      </c>
      <c r="H64" s="13"/>
    </row>
    <row r="65" spans="1:9" ht="15.75" customHeight="1" x14ac:dyDescent="0.25">
      <c r="A65" s="5"/>
      <c r="B65" s="3">
        <v>42.5</v>
      </c>
      <c r="C65" s="26"/>
      <c r="D65" s="26"/>
      <c r="E65" s="4">
        <f t="shared" si="4"/>
        <v>0</v>
      </c>
      <c r="F65" s="3">
        <v>0.2</v>
      </c>
      <c r="G65" s="12">
        <f t="shared" si="5"/>
        <v>0</v>
      </c>
      <c r="H65" s="13"/>
    </row>
    <row r="66" spans="1:9" ht="15.75" customHeight="1" x14ac:dyDescent="0.25">
      <c r="A66" s="3"/>
      <c r="B66" s="3">
        <v>50</v>
      </c>
      <c r="C66" s="26"/>
      <c r="D66" s="26"/>
      <c r="E66" s="4">
        <f t="shared" si="4"/>
        <v>0</v>
      </c>
      <c r="F66" s="3">
        <v>0.2</v>
      </c>
      <c r="G66" s="12">
        <f t="shared" si="5"/>
        <v>0</v>
      </c>
      <c r="H66" s="13"/>
    </row>
    <row r="67" spans="1:9" ht="15.75" customHeight="1" x14ac:dyDescent="0.25">
      <c r="A67" s="3" t="s">
        <v>11</v>
      </c>
      <c r="B67" s="3">
        <v>22.5</v>
      </c>
      <c r="C67" s="26"/>
      <c r="D67" s="26"/>
      <c r="E67" s="4">
        <f t="shared" si="4"/>
        <v>0</v>
      </c>
      <c r="F67" s="3">
        <v>7.0000000000000007E-2</v>
      </c>
      <c r="G67" s="12">
        <f t="shared" si="5"/>
        <v>0</v>
      </c>
      <c r="H67" s="13"/>
    </row>
    <row r="68" spans="1:9" ht="15.75" customHeight="1" x14ac:dyDescent="0.25">
      <c r="A68" s="3"/>
      <c r="B68" s="3">
        <v>30</v>
      </c>
      <c r="C68" s="26"/>
      <c r="D68" s="26"/>
      <c r="E68" s="4">
        <f t="shared" si="4"/>
        <v>0</v>
      </c>
      <c r="F68" s="3">
        <v>7.0000000000000007E-2</v>
      </c>
      <c r="G68" s="12">
        <f t="shared" si="5"/>
        <v>0</v>
      </c>
      <c r="H68" s="13"/>
    </row>
    <row r="69" spans="1:9" ht="15.75" customHeight="1" x14ac:dyDescent="0.25">
      <c r="A69" s="6"/>
      <c r="B69" s="3">
        <v>42.5</v>
      </c>
      <c r="C69" s="26"/>
      <c r="D69" s="26"/>
      <c r="E69" s="4">
        <f t="shared" si="4"/>
        <v>0</v>
      </c>
      <c r="F69" s="3">
        <v>7.0000000000000007E-2</v>
      </c>
      <c r="G69" s="12">
        <f t="shared" si="5"/>
        <v>0</v>
      </c>
      <c r="H69" s="13"/>
    </row>
    <row r="70" spans="1:9" ht="15.75" customHeight="1" x14ac:dyDescent="0.25">
      <c r="A70" s="6"/>
      <c r="B70" s="3">
        <v>50</v>
      </c>
      <c r="C70" s="26"/>
      <c r="D70" s="26"/>
      <c r="E70" s="4">
        <f t="shared" si="4"/>
        <v>0</v>
      </c>
      <c r="F70" s="3">
        <v>7.0000000000000007E-2</v>
      </c>
      <c r="G70" s="12">
        <f t="shared" si="5"/>
        <v>0</v>
      </c>
      <c r="H70" s="13"/>
    </row>
    <row r="71" spans="1:9" ht="15.75" customHeight="1" x14ac:dyDescent="0.25">
      <c r="A71" s="3" t="s">
        <v>6</v>
      </c>
      <c r="B71" s="3">
        <v>22.5</v>
      </c>
      <c r="C71" s="26"/>
      <c r="D71" s="36"/>
      <c r="E71" s="4">
        <f t="shared" si="4"/>
        <v>0</v>
      </c>
      <c r="F71" s="3">
        <v>0.06</v>
      </c>
      <c r="G71" s="12">
        <f t="shared" si="5"/>
        <v>0</v>
      </c>
      <c r="H71" s="13"/>
    </row>
    <row r="72" spans="1:9" ht="15.75" customHeight="1" x14ac:dyDescent="0.25">
      <c r="A72" s="3"/>
      <c r="B72" s="3">
        <v>30</v>
      </c>
      <c r="C72" s="26"/>
      <c r="D72" s="36"/>
      <c r="E72" s="4">
        <f t="shared" si="4"/>
        <v>0</v>
      </c>
      <c r="F72" s="3">
        <v>0.06</v>
      </c>
      <c r="G72" s="12">
        <f t="shared" si="5"/>
        <v>0</v>
      </c>
      <c r="H72" s="13"/>
    </row>
    <row r="73" spans="1:9" ht="15.75" customHeight="1" x14ac:dyDescent="0.25">
      <c r="A73" s="6"/>
      <c r="B73" s="3">
        <v>42.5</v>
      </c>
      <c r="C73" s="26"/>
      <c r="D73" s="36"/>
      <c r="E73" s="4">
        <f t="shared" si="4"/>
        <v>0</v>
      </c>
      <c r="F73" s="3">
        <v>0.06</v>
      </c>
      <c r="G73" s="12">
        <f t="shared" si="5"/>
        <v>0</v>
      </c>
      <c r="H73" s="13"/>
    </row>
    <row r="74" spans="1:9" ht="15.75" customHeight="1" x14ac:dyDescent="0.25">
      <c r="A74" s="6"/>
      <c r="B74" s="6">
        <v>50</v>
      </c>
      <c r="C74" s="65"/>
      <c r="D74" s="66"/>
      <c r="E74" s="4">
        <f t="shared" si="4"/>
        <v>0</v>
      </c>
      <c r="F74" s="3">
        <v>0.06</v>
      </c>
      <c r="G74" s="12">
        <f t="shared" si="5"/>
        <v>0</v>
      </c>
      <c r="H74" s="13"/>
    </row>
    <row r="75" spans="1:9" ht="15.75" x14ac:dyDescent="0.25">
      <c r="A75" s="9" t="s">
        <v>7</v>
      </c>
      <c r="B75" s="57"/>
      <c r="C75" s="58">
        <f>SUM(C63:C74)</f>
        <v>0</v>
      </c>
      <c r="D75" s="58">
        <f>SUM(D63:D70)</f>
        <v>0</v>
      </c>
      <c r="E75" s="35"/>
      <c r="F75" s="35"/>
      <c r="I75" s="102" t="str">
        <f>IF(C75+C58+C41=C25, ".", "Hier muss der gleiche Wert wie in der obersten Tabelle, welche zur Berechnung der Kontrollsumme dient, stehen.")</f>
        <v>.</v>
      </c>
    </row>
    <row r="76" spans="1:9" ht="15.75" x14ac:dyDescent="0.25">
      <c r="A76" s="67" t="s">
        <v>8</v>
      </c>
      <c r="B76" s="55"/>
      <c r="C76" s="60"/>
      <c r="D76" s="55"/>
      <c r="E76" s="64"/>
      <c r="F76" s="63"/>
      <c r="G76" s="68">
        <f>SUM(G63:G74)</f>
        <v>0</v>
      </c>
      <c r="H76" s="17"/>
    </row>
    <row r="77" spans="1:9" x14ac:dyDescent="0.25">
      <c r="A77" s="366"/>
      <c r="B77" s="366"/>
      <c r="C77" s="366"/>
      <c r="D77" s="366"/>
      <c r="E77" s="366"/>
      <c r="F77" s="366"/>
      <c r="G77" s="366"/>
    </row>
    <row r="78" spans="1:9" x14ac:dyDescent="0.25">
      <c r="A78" s="346" t="s">
        <v>9</v>
      </c>
      <c r="B78" s="346"/>
      <c r="C78" s="346"/>
      <c r="D78" s="346"/>
      <c r="E78" s="346"/>
      <c r="F78" s="346"/>
      <c r="G78" s="346"/>
    </row>
    <row r="79" spans="1:9" x14ac:dyDescent="0.25">
      <c r="A79" s="346"/>
      <c r="B79" s="346"/>
      <c r="C79" s="346"/>
      <c r="D79" s="346"/>
      <c r="E79" s="346"/>
      <c r="F79" s="346"/>
      <c r="G79" s="346"/>
    </row>
    <row r="80" spans="1:9" x14ac:dyDescent="0.25">
      <c r="A80" s="346"/>
      <c r="B80" s="346"/>
      <c r="C80" s="346"/>
      <c r="D80" s="346"/>
      <c r="E80" s="346"/>
      <c r="F80" s="346"/>
      <c r="G80" s="346"/>
    </row>
    <row r="81" spans="1:7" ht="75" customHeight="1" x14ac:dyDescent="0.25">
      <c r="A81" s="326" t="s">
        <v>10</v>
      </c>
      <c r="B81" s="326"/>
      <c r="C81" s="326"/>
      <c r="D81" s="326"/>
      <c r="E81" s="326"/>
      <c r="F81" s="326"/>
      <c r="G81" s="326"/>
    </row>
    <row r="82" spans="1:7" x14ac:dyDescent="0.25">
      <c r="A82" s="326"/>
      <c r="B82" s="326"/>
      <c r="C82" s="326"/>
      <c r="D82" s="326"/>
      <c r="E82" s="326"/>
      <c r="F82" s="326"/>
      <c r="G82" s="326"/>
    </row>
    <row r="84" spans="1:7" x14ac:dyDescent="0.25">
      <c r="G84" s="50"/>
    </row>
  </sheetData>
  <sheetProtection algorithmName="SHA-512" hashValue="zuAj9FStbiWYUqgP/F4NdRhvilyqPM39pcGAMDsuXVKOGTjBwp/eirrkgPKysj9VOUzPRzYSGk8M0Snav2O8Wg==" saltValue="EczFE98Wh7Sdb3eDDpCoXA==" spinCount="100000" sheet="1" objects="1" scenarios="1"/>
  <mergeCells count="35">
    <mergeCell ref="I20:K20"/>
    <mergeCell ref="I25:K25"/>
    <mergeCell ref="A81:G82"/>
    <mergeCell ref="A31:H31"/>
    <mergeCell ref="A44:H44"/>
    <mergeCell ref="A61:H61"/>
    <mergeCell ref="A77:G77"/>
    <mergeCell ref="A78:G80"/>
    <mergeCell ref="C23:D23"/>
    <mergeCell ref="F23:G23"/>
    <mergeCell ref="C24:D24"/>
    <mergeCell ref="F24:G24"/>
    <mergeCell ref="A25:B25"/>
    <mergeCell ref="C25:E25"/>
    <mergeCell ref="F25:G25"/>
    <mergeCell ref="A28:H29"/>
    <mergeCell ref="A1:G1"/>
    <mergeCell ref="F5:G5"/>
    <mergeCell ref="A7:G7"/>
    <mergeCell ref="A8:G8"/>
    <mergeCell ref="B2:C2"/>
    <mergeCell ref="A4:G4"/>
    <mergeCell ref="C20:D20"/>
    <mergeCell ref="F20:G20"/>
    <mergeCell ref="C21:D21"/>
    <mergeCell ref="F21:G21"/>
    <mergeCell ref="C22:D22"/>
    <mergeCell ref="F22:G22"/>
    <mergeCell ref="A18:F18"/>
    <mergeCell ref="A9:G9"/>
    <mergeCell ref="A11:F11"/>
    <mergeCell ref="A12:F12"/>
    <mergeCell ref="A13:F13"/>
    <mergeCell ref="A15:G15"/>
    <mergeCell ref="A16:G16"/>
  </mergeCells>
  <pageMargins left="0.70866141732283472" right="0.70866141732283472" top="0.78740157480314965" bottom="0.78740157480314965" header="0.31496062992125984" footer="0.31496062992125984"/>
  <pageSetup paperSize="9" scale="44" orientation="portrait" r:id="rId1"/>
  <headerFooter>
    <oddFooter>&amp;LVersion: Januar 2023&amp;CLandkreis Marburg-Biedenkopf
Bearbeitungsdatum: &amp;D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10">
    <pageSetUpPr fitToPage="1"/>
  </sheetPr>
  <dimension ref="A1:G114"/>
  <sheetViews>
    <sheetView tabSelected="1" view="pageLayout" zoomScale="80" zoomScaleNormal="100" zoomScaleSheetLayoutView="100" zoomScalePageLayoutView="80" workbookViewId="0">
      <selection activeCell="F14" sqref="F14"/>
    </sheetView>
  </sheetViews>
  <sheetFormatPr baseColWidth="10" defaultRowHeight="15" x14ac:dyDescent="0.25"/>
  <cols>
    <col min="1" max="1" width="42.7109375" style="20" customWidth="1"/>
    <col min="2" max="2" width="15.42578125" style="243" customWidth="1"/>
    <col min="3" max="3" width="15.28515625" style="20" customWidth="1"/>
    <col min="4" max="4" width="18.140625" style="20" customWidth="1"/>
    <col min="5" max="5" width="23.140625" style="20" customWidth="1"/>
    <col min="6" max="6" width="24" style="20" customWidth="1"/>
    <col min="7" max="7" width="15" style="20" customWidth="1"/>
    <col min="8" max="16384" width="11.42578125" style="20"/>
  </cols>
  <sheetData>
    <row r="1" spans="1:7" ht="18.75" customHeight="1" x14ac:dyDescent="0.25">
      <c r="A1" s="378" t="s">
        <v>49</v>
      </c>
      <c r="B1" s="378"/>
      <c r="C1" s="378"/>
      <c r="D1" s="378"/>
      <c r="E1" s="378"/>
      <c r="F1" s="378"/>
      <c r="G1" s="378"/>
    </row>
    <row r="2" spans="1:7" ht="18.75" x14ac:dyDescent="0.25">
      <c r="A2" s="201"/>
      <c r="B2" s="378" t="s">
        <v>166</v>
      </c>
      <c r="C2" s="378"/>
      <c r="D2" s="378"/>
      <c r="E2" s="202">
        <f>Deckblatt!D6</f>
        <v>0</v>
      </c>
      <c r="F2" s="201"/>
      <c r="G2" s="201"/>
    </row>
    <row r="3" spans="1:7" x14ac:dyDescent="0.25">
      <c r="A3" s="134"/>
      <c r="B3" s="203"/>
      <c r="C3" s="135"/>
      <c r="D3" s="135"/>
      <c r="E3" s="135" t="s">
        <v>103</v>
      </c>
      <c r="F3" s="135">
        <f>Deckblatt!B11</f>
        <v>0</v>
      </c>
      <c r="G3" s="135"/>
    </row>
    <row r="4" spans="1:7" s="204" customFormat="1" ht="57.75" customHeight="1" x14ac:dyDescent="0.25">
      <c r="A4" s="379" t="s">
        <v>145</v>
      </c>
      <c r="B4" s="380"/>
      <c r="C4" s="380"/>
      <c r="D4" s="380"/>
      <c r="E4" s="380"/>
      <c r="F4" s="380"/>
      <c r="G4" s="380"/>
    </row>
    <row r="5" spans="1:7" ht="39" customHeight="1" x14ac:dyDescent="0.3">
      <c r="A5" s="381" t="s">
        <v>168</v>
      </c>
      <c r="B5" s="382"/>
      <c r="C5" s="382"/>
      <c r="D5" s="382"/>
      <c r="E5" s="382"/>
      <c r="F5" s="382"/>
      <c r="G5" s="46"/>
    </row>
    <row r="6" spans="1:7" ht="33.75" x14ac:dyDescent="0.25">
      <c r="A6" s="205" t="s">
        <v>39</v>
      </c>
      <c r="B6" s="206" t="s">
        <v>40</v>
      </c>
      <c r="C6" s="207" t="s">
        <v>41</v>
      </c>
      <c r="D6" s="207" t="s">
        <v>175</v>
      </c>
      <c r="E6" s="205" t="s">
        <v>148</v>
      </c>
      <c r="F6" s="205" t="s">
        <v>146</v>
      </c>
      <c r="G6" s="207" t="s">
        <v>43</v>
      </c>
    </row>
    <row r="7" spans="1:7" x14ac:dyDescent="0.25">
      <c r="A7" s="131"/>
      <c r="B7" s="104"/>
      <c r="C7" s="105"/>
      <c r="D7" s="105"/>
      <c r="E7" s="131"/>
      <c r="F7" s="105"/>
      <c r="G7" s="106"/>
    </row>
    <row r="8" spans="1:7" x14ac:dyDescent="0.25">
      <c r="A8" s="131"/>
      <c r="B8" s="104"/>
      <c r="C8" s="105"/>
      <c r="D8" s="105"/>
      <c r="E8" s="131"/>
      <c r="F8" s="105"/>
      <c r="G8" s="106"/>
    </row>
    <row r="9" spans="1:7" x14ac:dyDescent="0.25">
      <c r="A9" s="105"/>
      <c r="B9" s="104"/>
      <c r="C9" s="107"/>
      <c r="D9" s="107"/>
      <c r="E9" s="105"/>
      <c r="F9" s="103"/>
      <c r="G9" s="106"/>
    </row>
    <row r="10" spans="1:7" x14ac:dyDescent="0.25">
      <c r="A10" s="105"/>
      <c r="B10" s="104"/>
      <c r="C10" s="107"/>
      <c r="D10" s="107"/>
      <c r="E10" s="105"/>
      <c r="F10" s="103"/>
      <c r="G10" s="106"/>
    </row>
    <row r="11" spans="1:7" x14ac:dyDescent="0.25">
      <c r="A11" s="105"/>
      <c r="B11" s="104"/>
      <c r="C11" s="107"/>
      <c r="D11" s="107"/>
      <c r="E11" s="105"/>
      <c r="F11" s="103"/>
      <c r="G11" s="106"/>
    </row>
    <row r="12" spans="1:7" x14ac:dyDescent="0.25">
      <c r="A12" s="105"/>
      <c r="B12" s="104"/>
      <c r="C12" s="107"/>
      <c r="D12" s="107"/>
      <c r="E12" s="105"/>
      <c r="F12" s="129"/>
      <c r="G12" s="106"/>
    </row>
    <row r="13" spans="1:7" ht="15.75" x14ac:dyDescent="0.25">
      <c r="A13" s="208"/>
      <c r="B13" s="209"/>
      <c r="C13" s="208"/>
      <c r="D13" s="208"/>
      <c r="E13" s="208"/>
      <c r="F13" s="210" t="s">
        <v>79</v>
      </c>
      <c r="G13" s="128">
        <f>SUM(G7:G12)</f>
        <v>0</v>
      </c>
    </row>
    <row r="14" spans="1:7" ht="47.25" x14ac:dyDescent="0.25">
      <c r="A14" s="384" t="s">
        <v>197</v>
      </c>
      <c r="B14" s="296"/>
      <c r="C14" s="296"/>
      <c r="D14" s="296"/>
      <c r="E14" s="296"/>
      <c r="F14" s="211" t="s">
        <v>196</v>
      </c>
      <c r="G14" s="47">
        <f>SUM(Summenblatt!D32*25/100)</f>
        <v>0</v>
      </c>
    </row>
    <row r="15" spans="1:7" ht="63" x14ac:dyDescent="0.25">
      <c r="A15" s="208"/>
      <c r="B15" s="209"/>
      <c r="C15" s="208"/>
      <c r="D15" s="208"/>
      <c r="E15" s="208"/>
      <c r="F15" s="212" t="s">
        <v>128</v>
      </c>
      <c r="G15" s="47">
        <f>IF(G13&lt;G14,G13,G14)</f>
        <v>0</v>
      </c>
    </row>
    <row r="16" spans="1:7" x14ac:dyDescent="0.25">
      <c r="A16" s="213"/>
      <c r="B16" s="23"/>
      <c r="C16" s="23"/>
      <c r="D16" s="23"/>
      <c r="E16" s="23"/>
      <c r="F16" s="23"/>
      <c r="G16" s="23"/>
    </row>
    <row r="17" spans="1:7" ht="39" customHeight="1" x14ac:dyDescent="0.3">
      <c r="A17" s="381" t="s">
        <v>162</v>
      </c>
      <c r="B17" s="382"/>
      <c r="C17" s="382"/>
      <c r="D17" s="382"/>
      <c r="E17" s="382"/>
      <c r="F17" s="382"/>
      <c r="G17" s="46"/>
    </row>
    <row r="18" spans="1:7" ht="33.75" x14ac:dyDescent="0.25">
      <c r="A18" s="205" t="s">
        <v>39</v>
      </c>
      <c r="B18" s="206" t="s">
        <v>40</v>
      </c>
      <c r="C18" s="207" t="s">
        <v>41</v>
      </c>
      <c r="D18" s="207" t="s">
        <v>175</v>
      </c>
      <c r="E18" s="205" t="s">
        <v>148</v>
      </c>
      <c r="F18" s="205" t="s">
        <v>146</v>
      </c>
      <c r="G18" s="207" t="s">
        <v>147</v>
      </c>
    </row>
    <row r="19" spans="1:7" s="214" customFormat="1" x14ac:dyDescent="0.25">
      <c r="A19" s="131"/>
      <c r="B19" s="104"/>
      <c r="C19" s="105"/>
      <c r="D19" s="105"/>
      <c r="E19" s="131"/>
      <c r="F19" s="105"/>
      <c r="G19" s="106"/>
    </row>
    <row r="20" spans="1:7" s="214" customFormat="1" x14ac:dyDescent="0.25">
      <c r="A20" s="131"/>
      <c r="B20" s="104"/>
      <c r="C20" s="105"/>
      <c r="D20" s="105"/>
      <c r="E20" s="131"/>
      <c r="F20" s="105"/>
      <c r="G20" s="106"/>
    </row>
    <row r="21" spans="1:7" s="214" customFormat="1" x14ac:dyDescent="0.25">
      <c r="A21" s="131"/>
      <c r="B21" s="104"/>
      <c r="C21" s="105"/>
      <c r="D21" s="105"/>
      <c r="E21" s="131"/>
      <c r="F21" s="105"/>
      <c r="G21" s="106"/>
    </row>
    <row r="22" spans="1:7" x14ac:dyDescent="0.25">
      <c r="A22" s="105"/>
      <c r="B22" s="104"/>
      <c r="C22" s="107"/>
      <c r="D22" s="107"/>
      <c r="E22" s="105"/>
      <c r="F22" s="103"/>
      <c r="G22" s="106"/>
    </row>
    <row r="23" spans="1:7" x14ac:dyDescent="0.25">
      <c r="A23" s="105"/>
      <c r="B23" s="104"/>
      <c r="C23" s="107"/>
      <c r="D23" s="107"/>
      <c r="E23" s="105"/>
      <c r="F23" s="103"/>
      <c r="G23" s="106"/>
    </row>
    <row r="24" spans="1:7" x14ac:dyDescent="0.25">
      <c r="A24" s="105"/>
      <c r="B24" s="104"/>
      <c r="C24" s="107"/>
      <c r="D24" s="107"/>
      <c r="E24" s="105"/>
      <c r="F24" s="103"/>
      <c r="G24" s="106"/>
    </row>
    <row r="25" spans="1:7" x14ac:dyDescent="0.25">
      <c r="A25" s="105"/>
      <c r="B25" s="104"/>
      <c r="C25" s="107"/>
      <c r="D25" s="107"/>
      <c r="E25" s="105"/>
      <c r="F25" s="103"/>
      <c r="G25" s="106"/>
    </row>
    <row r="26" spans="1:7" x14ac:dyDescent="0.25">
      <c r="A26" s="105"/>
      <c r="B26" s="104"/>
      <c r="C26" s="107"/>
      <c r="D26" s="107"/>
      <c r="E26" s="105"/>
      <c r="F26" s="103"/>
      <c r="G26" s="106"/>
    </row>
    <row r="27" spans="1:7" x14ac:dyDescent="0.25">
      <c r="A27" s="105"/>
      <c r="B27" s="104"/>
      <c r="C27" s="107"/>
      <c r="D27" s="107"/>
      <c r="E27" s="105"/>
      <c r="F27" s="103"/>
      <c r="G27" s="106"/>
    </row>
    <row r="28" spans="1:7" x14ac:dyDescent="0.25">
      <c r="A28" s="105"/>
      <c r="B28" s="104"/>
      <c r="C28" s="107"/>
      <c r="D28" s="107"/>
      <c r="E28" s="105"/>
      <c r="F28" s="103"/>
      <c r="G28" s="106"/>
    </row>
    <row r="29" spans="1:7" x14ac:dyDescent="0.25">
      <c r="A29" s="105"/>
      <c r="B29" s="104"/>
      <c r="C29" s="107"/>
      <c r="D29" s="107"/>
      <c r="E29" s="105"/>
      <c r="F29" s="103"/>
      <c r="G29" s="106"/>
    </row>
    <row r="30" spans="1:7" x14ac:dyDescent="0.25">
      <c r="A30" s="105"/>
      <c r="B30" s="104"/>
      <c r="C30" s="105"/>
      <c r="D30" s="105"/>
      <c r="E30" s="105"/>
      <c r="F30" s="103"/>
      <c r="G30" s="106"/>
    </row>
    <row r="31" spans="1:7" x14ac:dyDescent="0.25">
      <c r="A31" s="105"/>
      <c r="B31" s="104"/>
      <c r="C31" s="105"/>
      <c r="D31" s="105"/>
      <c r="E31" s="105"/>
      <c r="F31" s="103"/>
      <c r="G31" s="106"/>
    </row>
    <row r="32" spans="1:7" x14ac:dyDescent="0.25">
      <c r="A32" s="105"/>
      <c r="B32" s="104"/>
      <c r="C32" s="105"/>
      <c r="D32" s="105"/>
      <c r="E32" s="105"/>
      <c r="F32" s="103"/>
      <c r="G32" s="106"/>
    </row>
    <row r="33" spans="1:7" x14ac:dyDescent="0.25">
      <c r="A33" s="105"/>
      <c r="B33" s="104"/>
      <c r="C33" s="105"/>
      <c r="D33" s="105"/>
      <c r="E33" s="105"/>
      <c r="F33" s="103"/>
      <c r="G33" s="106"/>
    </row>
    <row r="34" spans="1:7" x14ac:dyDescent="0.25">
      <c r="A34" s="105"/>
      <c r="B34" s="104"/>
      <c r="C34" s="105"/>
      <c r="D34" s="105"/>
      <c r="E34" s="105"/>
      <c r="F34" s="103"/>
      <c r="G34" s="106"/>
    </row>
    <row r="35" spans="1:7" x14ac:dyDescent="0.25">
      <c r="A35" s="105"/>
      <c r="B35" s="104"/>
      <c r="C35" s="105"/>
      <c r="D35" s="105"/>
      <c r="E35" s="105"/>
      <c r="F35" s="103"/>
      <c r="G35" s="106"/>
    </row>
    <row r="36" spans="1:7" x14ac:dyDescent="0.25">
      <c r="A36" s="105"/>
      <c r="B36" s="104"/>
      <c r="C36" s="105"/>
      <c r="D36" s="105"/>
      <c r="E36" s="105"/>
      <c r="F36" s="103"/>
      <c r="G36" s="106"/>
    </row>
    <row r="37" spans="1:7" x14ac:dyDescent="0.25">
      <c r="A37" s="105"/>
      <c r="B37" s="104"/>
      <c r="C37" s="105"/>
      <c r="D37" s="105"/>
      <c r="E37" s="105"/>
      <c r="F37" s="103"/>
      <c r="G37" s="106"/>
    </row>
    <row r="38" spans="1:7" x14ac:dyDescent="0.25">
      <c r="A38" s="105"/>
      <c r="B38" s="104"/>
      <c r="C38" s="105"/>
      <c r="D38" s="105"/>
      <c r="E38" s="105"/>
      <c r="F38" s="103"/>
      <c r="G38" s="106"/>
    </row>
    <row r="39" spans="1:7" x14ac:dyDescent="0.25">
      <c r="A39" s="105"/>
      <c r="B39" s="104"/>
      <c r="C39" s="105"/>
      <c r="D39" s="105"/>
      <c r="E39" s="105"/>
      <c r="F39" s="103"/>
      <c r="G39" s="106"/>
    </row>
    <row r="40" spans="1:7" x14ac:dyDescent="0.25">
      <c r="A40" s="105"/>
      <c r="B40" s="104"/>
      <c r="C40" s="105"/>
      <c r="D40" s="105"/>
      <c r="E40" s="105"/>
      <c r="F40" s="103"/>
      <c r="G40" s="106"/>
    </row>
    <row r="41" spans="1:7" x14ac:dyDescent="0.25">
      <c r="A41" s="105"/>
      <c r="B41" s="104"/>
      <c r="C41" s="105"/>
      <c r="D41" s="105"/>
      <c r="E41" s="105"/>
      <c r="F41" s="103"/>
      <c r="G41" s="106"/>
    </row>
    <row r="42" spans="1:7" x14ac:dyDescent="0.25">
      <c r="A42" s="105"/>
      <c r="B42" s="104"/>
      <c r="C42" s="105"/>
      <c r="D42" s="105"/>
      <c r="E42" s="105"/>
      <c r="F42" s="103"/>
      <c r="G42" s="106"/>
    </row>
    <row r="43" spans="1:7" x14ac:dyDescent="0.25">
      <c r="A43" s="105"/>
      <c r="B43" s="104"/>
      <c r="C43" s="105"/>
      <c r="D43" s="105"/>
      <c r="E43" s="105"/>
      <c r="F43" s="103"/>
      <c r="G43" s="106"/>
    </row>
    <row r="44" spans="1:7" x14ac:dyDescent="0.25">
      <c r="A44" s="105"/>
      <c r="B44" s="104"/>
      <c r="C44" s="105"/>
      <c r="D44" s="105"/>
      <c r="E44" s="105"/>
      <c r="F44" s="103"/>
      <c r="G44" s="106"/>
    </row>
    <row r="45" spans="1:7" x14ac:dyDescent="0.25">
      <c r="A45" s="105"/>
      <c r="B45" s="104"/>
      <c r="C45" s="105"/>
      <c r="D45" s="105"/>
      <c r="E45" s="105"/>
      <c r="F45" s="103"/>
      <c r="G45" s="106"/>
    </row>
    <row r="46" spans="1:7" x14ac:dyDescent="0.25">
      <c r="A46" s="105"/>
      <c r="B46" s="104"/>
      <c r="C46" s="105"/>
      <c r="D46" s="105"/>
      <c r="E46" s="105"/>
      <c r="F46" s="103"/>
      <c r="G46" s="106"/>
    </row>
    <row r="47" spans="1:7" x14ac:dyDescent="0.25">
      <c r="A47" s="105"/>
      <c r="B47" s="104"/>
      <c r="C47" s="105"/>
      <c r="D47" s="105"/>
      <c r="E47" s="105"/>
      <c r="F47" s="103"/>
      <c r="G47" s="106"/>
    </row>
    <row r="48" spans="1:7" x14ac:dyDescent="0.25">
      <c r="A48" s="105"/>
      <c r="B48" s="104"/>
      <c r="C48" s="105"/>
      <c r="D48" s="105"/>
      <c r="E48" s="105"/>
      <c r="F48" s="103"/>
      <c r="G48" s="106"/>
    </row>
    <row r="49" spans="1:7" ht="15.75" x14ac:dyDescent="0.25">
      <c r="A49" s="215"/>
      <c r="B49" s="216"/>
      <c r="C49" s="217"/>
      <c r="D49" s="218"/>
      <c r="F49" s="219" t="s">
        <v>42</v>
      </c>
      <c r="G49" s="220">
        <f>SUM(G19:G48)</f>
        <v>0</v>
      </c>
    </row>
    <row r="50" spans="1:7" x14ac:dyDescent="0.25">
      <c r="A50" s="375"/>
      <c r="B50" s="373"/>
      <c r="C50" s="373"/>
      <c r="D50" s="373"/>
      <c r="E50" s="373"/>
      <c r="F50" s="373"/>
    </row>
    <row r="51" spans="1:7" ht="18.75" x14ac:dyDescent="0.3">
      <c r="A51" s="383" t="s">
        <v>169</v>
      </c>
      <c r="B51" s="382"/>
      <c r="C51" s="382"/>
      <c r="D51" s="382"/>
      <c r="E51" s="382"/>
      <c r="F51" s="382"/>
      <c r="G51" s="46"/>
    </row>
    <row r="52" spans="1:7" ht="33.75" x14ac:dyDescent="0.25">
      <c r="A52" s="205" t="s">
        <v>39</v>
      </c>
      <c r="B52" s="206" t="s">
        <v>40</v>
      </c>
      <c r="C52" s="207" t="s">
        <v>41</v>
      </c>
      <c r="D52" s="207" t="s">
        <v>175</v>
      </c>
      <c r="E52" s="205" t="s">
        <v>148</v>
      </c>
      <c r="F52" s="205" t="s">
        <v>146</v>
      </c>
      <c r="G52" s="207" t="s">
        <v>147</v>
      </c>
    </row>
    <row r="53" spans="1:7" x14ac:dyDescent="0.25">
      <c r="A53" s="131"/>
      <c r="B53" s="104"/>
      <c r="C53" s="105"/>
      <c r="D53" s="105"/>
      <c r="E53" s="131"/>
      <c r="F53" s="105"/>
      <c r="G53" s="106"/>
    </row>
    <row r="54" spans="1:7" x14ac:dyDescent="0.25">
      <c r="A54" s="131"/>
      <c r="B54" s="104"/>
      <c r="C54" s="105"/>
      <c r="D54" s="105"/>
      <c r="E54" s="131"/>
      <c r="F54" s="105"/>
      <c r="G54" s="106"/>
    </row>
    <row r="55" spans="1:7" x14ac:dyDescent="0.25">
      <c r="A55" s="105"/>
      <c r="B55" s="104"/>
      <c r="C55" s="107"/>
      <c r="D55" s="107"/>
      <c r="E55" s="105"/>
      <c r="F55" s="103"/>
      <c r="G55" s="106"/>
    </row>
    <row r="56" spans="1:7" x14ac:dyDescent="0.25">
      <c r="A56" s="105"/>
      <c r="B56" s="104"/>
      <c r="C56" s="107"/>
      <c r="D56" s="107"/>
      <c r="E56" s="105"/>
      <c r="F56" s="103"/>
      <c r="G56" s="106"/>
    </row>
    <row r="57" spans="1:7" x14ac:dyDescent="0.25">
      <c r="A57" s="105"/>
      <c r="B57" s="104"/>
      <c r="C57" s="107"/>
      <c r="D57" s="107"/>
      <c r="E57" s="105"/>
      <c r="F57" s="103"/>
      <c r="G57" s="106"/>
    </row>
    <row r="58" spans="1:7" x14ac:dyDescent="0.25">
      <c r="A58" s="105"/>
      <c r="B58" s="104"/>
      <c r="C58" s="107"/>
      <c r="D58" s="107"/>
      <c r="E58" s="105"/>
      <c r="F58" s="103"/>
      <c r="G58" s="106"/>
    </row>
    <row r="59" spans="1:7" x14ac:dyDescent="0.25">
      <c r="A59" s="105"/>
      <c r="B59" s="104"/>
      <c r="C59" s="107"/>
      <c r="D59" s="107"/>
      <c r="E59" s="105"/>
      <c r="F59" s="103"/>
      <c r="G59" s="106"/>
    </row>
    <row r="60" spans="1:7" x14ac:dyDescent="0.25">
      <c r="A60" s="105"/>
      <c r="B60" s="104"/>
      <c r="C60" s="107"/>
      <c r="D60" s="107"/>
      <c r="E60" s="105"/>
      <c r="F60" s="103"/>
      <c r="G60" s="106"/>
    </row>
    <row r="61" spans="1:7" x14ac:dyDescent="0.25">
      <c r="A61" s="105"/>
      <c r="B61" s="104"/>
      <c r="C61" s="107"/>
      <c r="D61" s="107"/>
      <c r="E61" s="105"/>
      <c r="F61" s="103"/>
      <c r="G61" s="106"/>
    </row>
    <row r="62" spans="1:7" x14ac:dyDescent="0.25">
      <c r="A62" s="105"/>
      <c r="B62" s="104"/>
      <c r="C62" s="107"/>
      <c r="D62" s="107"/>
      <c r="E62" s="105"/>
      <c r="F62" s="103"/>
      <c r="G62" s="106"/>
    </row>
    <row r="63" spans="1:7" x14ac:dyDescent="0.25">
      <c r="A63" s="105"/>
      <c r="B63" s="104"/>
      <c r="C63" s="107"/>
      <c r="D63" s="107"/>
      <c r="E63" s="105"/>
      <c r="F63" s="103"/>
      <c r="G63" s="106"/>
    </row>
    <row r="64" spans="1:7" x14ac:dyDescent="0.25">
      <c r="A64" s="105"/>
      <c r="B64" s="104"/>
      <c r="C64" s="107"/>
      <c r="D64" s="107"/>
      <c r="E64" s="105"/>
      <c r="F64" s="103"/>
      <c r="G64" s="106"/>
    </row>
    <row r="65" spans="1:7" x14ac:dyDescent="0.25">
      <c r="A65" s="105"/>
      <c r="B65" s="104"/>
      <c r="C65" s="107"/>
      <c r="D65" s="107"/>
      <c r="E65" s="105"/>
      <c r="F65" s="103"/>
      <c r="G65" s="106"/>
    </row>
    <row r="66" spans="1:7" x14ac:dyDescent="0.25">
      <c r="A66" s="105"/>
      <c r="B66" s="104"/>
      <c r="C66" s="107"/>
      <c r="D66" s="107"/>
      <c r="E66" s="105"/>
      <c r="F66" s="103"/>
      <c r="G66" s="106"/>
    </row>
    <row r="67" spans="1:7" x14ac:dyDescent="0.25">
      <c r="A67" s="105"/>
      <c r="B67" s="104"/>
      <c r="C67" s="107"/>
      <c r="D67" s="107"/>
      <c r="E67" s="105"/>
      <c r="F67" s="103"/>
      <c r="G67" s="106"/>
    </row>
    <row r="68" spans="1:7" x14ac:dyDescent="0.25">
      <c r="A68" s="105"/>
      <c r="B68" s="104"/>
      <c r="C68" s="107"/>
      <c r="D68" s="107"/>
      <c r="E68" s="105"/>
      <c r="F68" s="103"/>
      <c r="G68" s="106"/>
    </row>
    <row r="69" spans="1:7" ht="15.75" x14ac:dyDescent="0.25">
      <c r="A69" s="208"/>
      <c r="B69" s="209"/>
      <c r="C69" s="208"/>
      <c r="D69" s="208"/>
      <c r="E69" s="208"/>
      <c r="F69" s="210" t="s">
        <v>79</v>
      </c>
      <c r="G69" s="47">
        <f>SUM(G53:G68)</f>
        <v>0</v>
      </c>
    </row>
    <row r="70" spans="1:7" ht="15.75" x14ac:dyDescent="0.25">
      <c r="A70" s="208" t="s">
        <v>170</v>
      </c>
      <c r="B70" s="209"/>
      <c r="C70" s="208"/>
      <c r="D70" s="208"/>
      <c r="E70" s="208"/>
      <c r="F70" s="221"/>
      <c r="G70" s="222"/>
    </row>
    <row r="71" spans="1:7" ht="15.75" x14ac:dyDescent="0.25">
      <c r="A71" s="223"/>
      <c r="B71" s="224"/>
      <c r="C71" s="223"/>
      <c r="D71" s="223"/>
      <c r="E71" s="223"/>
      <c r="F71" s="223"/>
      <c r="G71" s="225"/>
    </row>
    <row r="72" spans="1:7" ht="18.75" x14ac:dyDescent="0.3">
      <c r="A72" s="226" t="s">
        <v>80</v>
      </c>
      <c r="B72" s="227"/>
      <c r="C72" s="228"/>
      <c r="D72" s="228"/>
      <c r="E72" s="228"/>
      <c r="F72" s="228"/>
      <c r="G72" s="229"/>
    </row>
    <row r="73" spans="1:7" ht="33.75" x14ac:dyDescent="0.25">
      <c r="A73" s="205" t="s">
        <v>39</v>
      </c>
      <c r="B73" s="206" t="s">
        <v>40</v>
      </c>
      <c r="C73" s="207" t="s">
        <v>41</v>
      </c>
      <c r="D73" s="207" t="s">
        <v>175</v>
      </c>
      <c r="E73" s="205" t="s">
        <v>148</v>
      </c>
      <c r="F73" s="205" t="s">
        <v>146</v>
      </c>
      <c r="G73" s="207" t="s">
        <v>43</v>
      </c>
    </row>
    <row r="74" spans="1:7" s="214" customFormat="1" x14ac:dyDescent="0.25">
      <c r="A74" s="131"/>
      <c r="B74" s="104"/>
      <c r="C74" s="105"/>
      <c r="D74" s="105"/>
      <c r="E74" s="131"/>
      <c r="F74" s="105"/>
      <c r="G74" s="106"/>
    </row>
    <row r="75" spans="1:7" s="214" customFormat="1" x14ac:dyDescent="0.25">
      <c r="A75" s="131"/>
      <c r="B75" s="104"/>
      <c r="C75" s="105"/>
      <c r="D75" s="105"/>
      <c r="E75" s="131"/>
      <c r="F75" s="105"/>
      <c r="G75" s="106"/>
    </row>
    <row r="76" spans="1:7" x14ac:dyDescent="0.25">
      <c r="A76" s="105"/>
      <c r="B76" s="104"/>
      <c r="C76" s="105"/>
      <c r="D76" s="105"/>
      <c r="E76" s="105"/>
      <c r="F76" s="103"/>
      <c r="G76" s="106"/>
    </row>
    <row r="77" spans="1:7" x14ac:dyDescent="0.25">
      <c r="A77" s="105"/>
      <c r="B77" s="104"/>
      <c r="C77" s="105"/>
      <c r="D77" s="105"/>
      <c r="E77" s="105"/>
      <c r="F77" s="103"/>
      <c r="G77" s="106"/>
    </row>
    <row r="78" spans="1:7" x14ac:dyDescent="0.25">
      <c r="A78" s="105"/>
      <c r="B78" s="104"/>
      <c r="C78" s="105"/>
      <c r="D78" s="105"/>
      <c r="E78" s="105"/>
      <c r="F78" s="103"/>
      <c r="G78" s="106"/>
    </row>
    <row r="79" spans="1:7" x14ac:dyDescent="0.25">
      <c r="A79" s="105"/>
      <c r="B79" s="104"/>
      <c r="C79" s="105"/>
      <c r="D79" s="105"/>
      <c r="E79" s="105"/>
      <c r="F79" s="103"/>
      <c r="G79" s="106"/>
    </row>
    <row r="80" spans="1:7" x14ac:dyDescent="0.25">
      <c r="A80" s="105"/>
      <c r="B80" s="104"/>
      <c r="C80" s="105"/>
      <c r="D80" s="105"/>
      <c r="E80" s="105"/>
      <c r="F80" s="103"/>
      <c r="G80" s="106"/>
    </row>
    <row r="81" spans="1:7" x14ac:dyDescent="0.25">
      <c r="A81" s="105"/>
      <c r="B81" s="104"/>
      <c r="C81" s="105"/>
      <c r="D81" s="105"/>
      <c r="E81" s="105"/>
      <c r="F81" s="103"/>
      <c r="G81" s="106"/>
    </row>
    <row r="82" spans="1:7" x14ac:dyDescent="0.25">
      <c r="A82" s="105"/>
      <c r="B82" s="104"/>
      <c r="C82" s="105"/>
      <c r="D82" s="105"/>
      <c r="E82" s="105"/>
      <c r="F82" s="103"/>
      <c r="G82" s="106"/>
    </row>
    <row r="83" spans="1:7" x14ac:dyDescent="0.25">
      <c r="A83" s="105"/>
      <c r="B83" s="104"/>
      <c r="C83" s="105"/>
      <c r="D83" s="105"/>
      <c r="E83" s="105"/>
      <c r="F83" s="103"/>
      <c r="G83" s="106"/>
    </row>
    <row r="84" spans="1:7" x14ac:dyDescent="0.25">
      <c r="A84" s="105"/>
      <c r="B84" s="104"/>
      <c r="C84" s="105"/>
      <c r="D84" s="105"/>
      <c r="E84" s="105"/>
      <c r="F84" s="103"/>
      <c r="G84" s="106"/>
    </row>
    <row r="85" spans="1:7" x14ac:dyDescent="0.25">
      <c r="A85" s="105"/>
      <c r="B85" s="108"/>
      <c r="C85" s="105"/>
      <c r="D85" s="105"/>
      <c r="E85" s="105"/>
      <c r="F85" s="103"/>
      <c r="G85" s="106"/>
    </row>
    <row r="86" spans="1:7" ht="15.75" x14ac:dyDescent="0.25">
      <c r="A86" s="376"/>
      <c r="B86" s="377"/>
      <c r="C86" s="377"/>
      <c r="D86" s="377"/>
      <c r="E86" s="377"/>
      <c r="F86" s="230" t="s">
        <v>44</v>
      </c>
      <c r="G86" s="220">
        <f>SUM(G74:G85)</f>
        <v>0</v>
      </c>
    </row>
    <row r="87" spans="1:7" ht="15.75" x14ac:dyDescent="0.25">
      <c r="A87" s="221"/>
      <c r="B87" s="231"/>
      <c r="C87" s="232"/>
      <c r="D87" s="232"/>
      <c r="E87" s="232"/>
      <c r="F87" s="233"/>
      <c r="G87" s="234"/>
    </row>
    <row r="88" spans="1:7" ht="18.75" x14ac:dyDescent="0.3">
      <c r="A88" s="226" t="s">
        <v>102</v>
      </c>
      <c r="B88" s="227"/>
      <c r="C88" s="228"/>
      <c r="D88" s="228"/>
      <c r="E88" s="228"/>
      <c r="F88" s="228"/>
      <c r="G88" s="229"/>
    </row>
    <row r="89" spans="1:7" ht="39.75" customHeight="1" x14ac:dyDescent="0.25">
      <c r="A89" s="205" t="s">
        <v>39</v>
      </c>
      <c r="B89" s="206" t="s">
        <v>40</v>
      </c>
      <c r="C89" s="207" t="s">
        <v>41</v>
      </c>
      <c r="D89" s="207" t="s">
        <v>175</v>
      </c>
      <c r="E89" s="205" t="s">
        <v>148</v>
      </c>
      <c r="F89" s="205" t="s">
        <v>146</v>
      </c>
      <c r="G89" s="207" t="s">
        <v>43</v>
      </c>
    </row>
    <row r="90" spans="1:7" ht="15" customHeight="1" x14ac:dyDescent="0.25">
      <c r="A90" s="105"/>
      <c r="B90" s="104"/>
      <c r="C90" s="105"/>
      <c r="D90" s="105"/>
      <c r="E90" s="105"/>
      <c r="F90" s="103"/>
      <c r="G90" s="106"/>
    </row>
    <row r="91" spans="1:7" s="235" customFormat="1" ht="18.75" customHeight="1" x14ac:dyDescent="0.25">
      <c r="A91" s="105"/>
      <c r="B91" s="104"/>
      <c r="C91" s="105"/>
      <c r="D91" s="105"/>
      <c r="E91" s="105"/>
      <c r="F91" s="103"/>
      <c r="G91" s="106"/>
    </row>
    <row r="92" spans="1:7" x14ac:dyDescent="0.25">
      <c r="A92" s="105"/>
      <c r="B92" s="104"/>
      <c r="C92" s="105"/>
      <c r="D92" s="105"/>
      <c r="E92" s="105"/>
      <c r="F92" s="103"/>
      <c r="G92" s="106"/>
    </row>
    <row r="93" spans="1:7" x14ac:dyDescent="0.25">
      <c r="A93" s="105"/>
      <c r="B93" s="104"/>
      <c r="C93" s="105"/>
      <c r="D93" s="105"/>
      <c r="E93" s="105"/>
      <c r="F93" s="103"/>
      <c r="G93" s="106"/>
    </row>
    <row r="94" spans="1:7" x14ac:dyDescent="0.25">
      <c r="A94" s="105"/>
      <c r="B94" s="104"/>
      <c r="C94" s="105"/>
      <c r="D94" s="105"/>
      <c r="E94" s="105"/>
      <c r="F94" s="103"/>
      <c r="G94" s="106"/>
    </row>
    <row r="95" spans="1:7" x14ac:dyDescent="0.25">
      <c r="A95" s="105"/>
      <c r="B95" s="104"/>
      <c r="C95" s="105"/>
      <c r="D95" s="105"/>
      <c r="E95" s="105"/>
      <c r="F95" s="103"/>
      <c r="G95" s="106"/>
    </row>
    <row r="96" spans="1:7" x14ac:dyDescent="0.25">
      <c r="A96" s="105"/>
      <c r="B96" s="104"/>
      <c r="C96" s="105"/>
      <c r="D96" s="105"/>
      <c r="E96" s="105"/>
      <c r="F96" s="103"/>
      <c r="G96" s="106"/>
    </row>
    <row r="97" spans="1:7" x14ac:dyDescent="0.25">
      <c r="A97" s="105"/>
      <c r="B97" s="104"/>
      <c r="C97" s="105"/>
      <c r="D97" s="105"/>
      <c r="E97" s="105"/>
      <c r="F97" s="103"/>
      <c r="G97" s="106"/>
    </row>
    <row r="98" spans="1:7" x14ac:dyDescent="0.25">
      <c r="A98" s="105"/>
      <c r="B98" s="104"/>
      <c r="C98" s="105"/>
      <c r="D98" s="105"/>
      <c r="E98" s="105"/>
      <c r="F98" s="103"/>
      <c r="G98" s="106"/>
    </row>
    <row r="99" spans="1:7" x14ac:dyDescent="0.25">
      <c r="A99" s="105"/>
      <c r="B99" s="104"/>
      <c r="C99" s="105"/>
      <c r="D99" s="105"/>
      <c r="E99" s="105"/>
      <c r="F99" s="103"/>
      <c r="G99" s="106"/>
    </row>
    <row r="100" spans="1:7" x14ac:dyDescent="0.25">
      <c r="A100" s="105"/>
      <c r="B100" s="104"/>
      <c r="C100" s="105"/>
      <c r="D100" s="105"/>
      <c r="E100" s="105"/>
      <c r="F100" s="103"/>
      <c r="G100" s="106"/>
    </row>
    <row r="101" spans="1:7" x14ac:dyDescent="0.25">
      <c r="A101" s="105"/>
      <c r="B101" s="104"/>
      <c r="C101" s="105"/>
      <c r="D101" s="105"/>
      <c r="E101" s="105"/>
      <c r="F101" s="103"/>
      <c r="G101" s="106"/>
    </row>
    <row r="102" spans="1:7" x14ac:dyDescent="0.25">
      <c r="A102" s="105"/>
      <c r="B102" s="104"/>
      <c r="C102" s="105"/>
      <c r="D102" s="105"/>
      <c r="E102" s="105"/>
      <c r="F102" s="103"/>
      <c r="G102" s="106"/>
    </row>
    <row r="103" spans="1:7" ht="15.75" x14ac:dyDescent="0.25">
      <c r="A103" s="369"/>
      <c r="B103" s="369"/>
      <c r="C103" s="369"/>
      <c r="D103" s="369"/>
      <c r="E103" s="369"/>
      <c r="F103" s="236" t="s">
        <v>44</v>
      </c>
      <c r="G103" s="237">
        <f>SUM(G90:G102)</f>
        <v>0</v>
      </c>
    </row>
    <row r="104" spans="1:7" ht="15.75" x14ac:dyDescent="0.25">
      <c r="A104" s="221"/>
      <c r="B104" s="231"/>
      <c r="C104" s="232"/>
      <c r="D104" s="232"/>
      <c r="E104" s="232"/>
      <c r="F104" s="233"/>
      <c r="G104" s="234"/>
    </row>
    <row r="105" spans="1:7" ht="56.85" customHeight="1" x14ac:dyDescent="0.25">
      <c r="A105" s="372" t="s">
        <v>176</v>
      </c>
      <c r="B105" s="372"/>
      <c r="C105" s="372"/>
      <c r="D105" s="372"/>
      <c r="E105" s="372"/>
      <c r="F105" s="372"/>
      <c r="G105" s="372"/>
    </row>
    <row r="106" spans="1:7" x14ac:dyDescent="0.25">
      <c r="A106" s="373"/>
      <c r="B106" s="373"/>
      <c r="C106" s="373"/>
      <c r="D106" s="373"/>
      <c r="E106" s="373"/>
      <c r="F106" s="373"/>
      <c r="G106" s="31"/>
    </row>
    <row r="107" spans="1:7" ht="162.75" customHeight="1" x14ac:dyDescent="0.25">
      <c r="A107" s="374" t="s">
        <v>198</v>
      </c>
      <c r="B107" s="374"/>
      <c r="C107" s="374"/>
      <c r="D107" s="374"/>
      <c r="E107" s="374"/>
      <c r="F107" s="374"/>
      <c r="G107" s="374"/>
    </row>
    <row r="108" spans="1:7" x14ac:dyDescent="0.25">
      <c r="A108" s="238"/>
      <c r="B108" s="238"/>
      <c r="C108" s="238"/>
      <c r="D108" s="238"/>
      <c r="E108" s="238"/>
      <c r="F108" s="238"/>
      <c r="G108" s="31"/>
    </row>
    <row r="109" spans="1:7" ht="37.5" customHeight="1" x14ac:dyDescent="0.25">
      <c r="A109" s="374" t="s">
        <v>149</v>
      </c>
      <c r="B109" s="374"/>
      <c r="C109" s="374"/>
      <c r="D109" s="374"/>
      <c r="E109" s="374"/>
      <c r="F109" s="374"/>
      <c r="G109" s="374"/>
    </row>
    <row r="110" spans="1:7" ht="29.25" customHeight="1" x14ac:dyDescent="0.25">
      <c r="A110" s="238"/>
      <c r="B110" s="239"/>
      <c r="C110" s="238"/>
      <c r="D110" s="238"/>
      <c r="E110" s="238"/>
      <c r="F110" s="238"/>
      <c r="G110" s="31"/>
    </row>
    <row r="111" spans="1:7" ht="15.75" x14ac:dyDescent="0.25">
      <c r="A111" s="370"/>
      <c r="B111" s="370"/>
      <c r="C111" s="370"/>
      <c r="D111" s="370"/>
      <c r="E111" s="370"/>
      <c r="F111" s="370"/>
      <c r="G111" s="370"/>
    </row>
    <row r="112" spans="1:7" ht="18.75" x14ac:dyDescent="0.25">
      <c r="A112" s="240"/>
      <c r="B112" s="241"/>
      <c r="C112" s="242"/>
      <c r="D112" s="242"/>
      <c r="E112" s="242"/>
      <c r="F112" s="242"/>
      <c r="G112" s="23"/>
    </row>
    <row r="113" spans="1:6" x14ac:dyDescent="0.25">
      <c r="A113" s="371"/>
      <c r="B113" s="371"/>
      <c r="C113" s="371"/>
      <c r="D113" s="371"/>
      <c r="E113" s="371"/>
      <c r="F113" s="371"/>
    </row>
    <row r="114" spans="1:6" x14ac:dyDescent="0.25">
      <c r="F114" s="244"/>
    </row>
  </sheetData>
  <sheetProtection algorithmName="SHA-512" hashValue="4SZ0k8ZVoEfN8wmsiI3wz03JW3aTA+e+uci6+IlenS5Y/e0P75gbkJuMOUmrrM3gF57tfvINYkW7xU8uEsm3Jw==" saltValue="tYjIFWuiZhDl6ktgCNNQig==" spinCount="100000" sheet="1" objects="1" scenarios="1"/>
  <protectedRanges>
    <protectedRange sqref="A7:G12 A19:G48 A53:G68 A74:G85" name="Päd. Personal"/>
    <protectedRange sqref="A90:G102 A74:G85" name="Integrationskräfte"/>
  </protectedRanges>
  <mergeCells count="16">
    <mergeCell ref="A50:F50"/>
    <mergeCell ref="A86:E86"/>
    <mergeCell ref="A1:G1"/>
    <mergeCell ref="A4:G4"/>
    <mergeCell ref="A17:F17"/>
    <mergeCell ref="A51:F51"/>
    <mergeCell ref="A5:F5"/>
    <mergeCell ref="A14:E14"/>
    <mergeCell ref="B2:D2"/>
    <mergeCell ref="A103:E103"/>
    <mergeCell ref="A111:G111"/>
    <mergeCell ref="A113:F113"/>
    <mergeCell ref="A105:G105"/>
    <mergeCell ref="A106:F106"/>
    <mergeCell ref="A109:G109"/>
    <mergeCell ref="A107:G107"/>
  </mergeCells>
  <pageMargins left="0.7" right="0.7" top="0.75" bottom="0.75" header="0.3" footer="0.3"/>
  <pageSetup paperSize="9" scale="34" orientation="portrait" r:id="rId1"/>
  <headerFooter>
    <oddFooter>&amp;LVersion: Januar 2023&amp;CLandkreis Marburg-Biedenkopf
Stand: &amp;D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O45"/>
  <sheetViews>
    <sheetView view="pageLayout" zoomScaleNormal="100" workbookViewId="0">
      <selection activeCell="I15" sqref="I15:M15"/>
    </sheetView>
  </sheetViews>
  <sheetFormatPr baseColWidth="10" defaultRowHeight="15" x14ac:dyDescent="0.25"/>
  <cols>
    <col min="1" max="1" width="16.7109375" customWidth="1"/>
    <col min="8" max="8" width="16.140625" customWidth="1"/>
    <col min="11" max="11" width="12.42578125" customWidth="1"/>
    <col min="15" max="15" width="81.140625" hidden="1" customWidth="1"/>
  </cols>
  <sheetData>
    <row r="1" spans="1:15" s="49" customFormat="1" ht="56.85" customHeight="1" x14ac:dyDescent="0.25">
      <c r="A1" s="412" t="s">
        <v>108</v>
      </c>
      <c r="B1" s="413"/>
      <c r="C1" s="413"/>
    </row>
    <row r="2" spans="1:15" s="49" customFormat="1" x14ac:dyDescent="0.25">
      <c r="A2" s="79"/>
      <c r="B2" s="80"/>
      <c r="C2" s="80"/>
    </row>
    <row r="3" spans="1:15" s="49" customFormat="1" ht="15.75" thickBot="1" x14ac:dyDescent="0.3">
      <c r="A3" s="412"/>
      <c r="B3" s="413"/>
      <c r="C3" s="80"/>
      <c r="O3" s="49" t="s">
        <v>132</v>
      </c>
    </row>
    <row r="4" spans="1:15" s="49" customFormat="1" ht="57.75" customHeight="1" thickBot="1" x14ac:dyDescent="0.3">
      <c r="A4" s="414" t="s">
        <v>172</v>
      </c>
      <c r="B4" s="415"/>
      <c r="C4" s="415"/>
      <c r="D4" s="415"/>
      <c r="E4" s="415"/>
      <c r="F4" s="416"/>
      <c r="G4" s="97"/>
      <c r="H4" s="97"/>
      <c r="I4" s="97"/>
      <c r="J4" s="97"/>
      <c r="K4" s="97"/>
      <c r="L4" s="97"/>
      <c r="M4" s="97"/>
    </row>
    <row r="5" spans="1:15" x14ac:dyDescent="0.25">
      <c r="A5" s="94"/>
      <c r="B5" s="94"/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  <c r="O5" s="77" t="s">
        <v>129</v>
      </c>
    </row>
    <row r="6" spans="1:15" ht="15.75" x14ac:dyDescent="0.25">
      <c r="A6" s="91"/>
      <c r="B6" s="98"/>
      <c r="C6" s="98"/>
      <c r="D6" s="92"/>
      <c r="E6" s="98"/>
      <c r="F6" s="98"/>
      <c r="G6" s="98"/>
      <c r="H6" s="98"/>
      <c r="I6" s="98"/>
      <c r="J6" s="98"/>
      <c r="K6" s="98"/>
      <c r="L6" s="98"/>
      <c r="M6" s="98"/>
      <c r="O6" s="77" t="s">
        <v>135</v>
      </c>
    </row>
    <row r="7" spans="1:15" ht="15.75" x14ac:dyDescent="0.25">
      <c r="A7" s="99" t="s">
        <v>140</v>
      </c>
      <c r="B7" s="98"/>
      <c r="C7" s="98"/>
      <c r="D7" s="92"/>
      <c r="E7" s="98"/>
      <c r="F7" s="98"/>
      <c r="G7" s="98"/>
      <c r="H7" s="98"/>
      <c r="I7" s="98"/>
      <c r="J7" s="98"/>
      <c r="K7" s="98"/>
      <c r="L7" s="98"/>
      <c r="M7" s="98"/>
      <c r="O7" s="77"/>
    </row>
    <row r="8" spans="1:15" ht="15.75" x14ac:dyDescent="0.25">
      <c r="A8" s="91"/>
      <c r="B8" s="98"/>
      <c r="C8" s="98"/>
      <c r="D8" s="92"/>
      <c r="E8" s="98"/>
      <c r="F8" s="98"/>
      <c r="G8" s="98"/>
      <c r="H8" s="98"/>
      <c r="I8" s="98"/>
      <c r="J8" s="98"/>
      <c r="K8" s="98"/>
      <c r="L8" s="98"/>
      <c r="M8" s="98"/>
      <c r="O8" s="77"/>
    </row>
    <row r="9" spans="1:15" x14ac:dyDescent="0.25">
      <c r="A9" s="127" t="s">
        <v>173</v>
      </c>
      <c r="B9" s="98"/>
      <c r="C9" s="98"/>
      <c r="E9" s="93"/>
      <c r="F9" s="100">
        <f>Deckblatt!D6</f>
        <v>0</v>
      </c>
      <c r="G9" s="127" t="s">
        <v>174</v>
      </c>
      <c r="H9" s="98"/>
      <c r="I9" s="98"/>
      <c r="J9" s="98"/>
      <c r="K9" s="98"/>
      <c r="L9" s="98"/>
      <c r="M9" s="98"/>
      <c r="O9" s="77"/>
    </row>
    <row r="10" spans="1:15" ht="15.75" x14ac:dyDescent="0.25">
      <c r="A10" s="417"/>
      <c r="B10" s="417"/>
      <c r="C10" s="417"/>
      <c r="D10" s="417"/>
      <c r="E10" s="417"/>
      <c r="F10" s="417"/>
      <c r="G10" s="89"/>
      <c r="H10" s="417"/>
      <c r="I10" s="418"/>
      <c r="J10" s="418"/>
      <c r="K10" s="418"/>
      <c r="L10" s="418"/>
      <c r="M10" s="418"/>
    </row>
    <row r="11" spans="1:15" ht="30" customHeight="1" x14ac:dyDescent="0.25">
      <c r="A11" s="419" t="s">
        <v>191</v>
      </c>
      <c r="B11" s="419"/>
      <c r="C11" s="419"/>
      <c r="D11" s="419"/>
      <c r="E11" s="419"/>
      <c r="F11" s="419"/>
      <c r="G11" s="419"/>
      <c r="H11" s="419"/>
      <c r="I11" s="82"/>
      <c r="J11" s="82"/>
      <c r="K11" s="82"/>
      <c r="L11" s="82"/>
      <c r="M11" s="82"/>
    </row>
    <row r="12" spans="1:15" ht="15.75" x14ac:dyDescent="0.25">
      <c r="A12" s="32"/>
      <c r="B12" s="401"/>
      <c r="C12" s="411"/>
      <c r="D12" s="411"/>
      <c r="E12" s="411"/>
      <c r="F12" s="411"/>
      <c r="G12" s="18"/>
      <c r="H12" s="22"/>
      <c r="I12" s="389"/>
      <c r="J12" s="389"/>
      <c r="K12" s="389"/>
      <c r="L12" s="389"/>
      <c r="M12" s="389"/>
    </row>
    <row r="13" spans="1:15" ht="15.75" customHeight="1" x14ac:dyDescent="0.25">
      <c r="A13" s="387" t="s">
        <v>192</v>
      </c>
      <c r="B13" s="388"/>
      <c r="C13" s="388"/>
      <c r="D13" s="388"/>
      <c r="E13" s="388"/>
      <c r="F13" s="388"/>
      <c r="G13" s="388"/>
      <c r="H13" s="388"/>
      <c r="I13" s="389"/>
      <c r="J13" s="389"/>
      <c r="K13" s="389"/>
      <c r="L13" s="389"/>
      <c r="M13" s="389"/>
    </row>
    <row r="14" spans="1:15" ht="48" customHeight="1" x14ac:dyDescent="0.25">
      <c r="A14" s="388"/>
      <c r="B14" s="388"/>
      <c r="C14" s="388"/>
      <c r="D14" s="388"/>
      <c r="E14" s="388"/>
      <c r="F14" s="388"/>
      <c r="G14" s="388"/>
      <c r="H14" s="388"/>
      <c r="I14" s="389"/>
      <c r="J14" s="410"/>
      <c r="K14" s="410"/>
      <c r="L14" s="410"/>
      <c r="M14" s="410"/>
    </row>
    <row r="15" spans="1:15" ht="15.75" x14ac:dyDescent="0.25">
      <c r="A15" s="32"/>
      <c r="B15" s="401"/>
      <c r="C15" s="411"/>
      <c r="D15" s="411"/>
      <c r="E15" s="411"/>
      <c r="F15" s="411"/>
      <c r="G15" s="18"/>
      <c r="H15" s="22"/>
      <c r="I15" s="389"/>
      <c r="J15" s="389"/>
      <c r="K15" s="389"/>
      <c r="L15" s="389"/>
      <c r="M15" s="389"/>
    </row>
    <row r="16" spans="1:15" ht="33.75" customHeight="1" x14ac:dyDescent="0.25">
      <c r="A16" s="395" t="s">
        <v>194</v>
      </c>
      <c r="B16" s="395"/>
      <c r="C16" s="395"/>
      <c r="D16" s="395"/>
      <c r="E16" s="395"/>
      <c r="F16" s="395"/>
      <c r="G16" s="395"/>
      <c r="H16" s="395"/>
      <c r="I16" s="389"/>
      <c r="J16" s="389"/>
      <c r="K16" s="389"/>
      <c r="L16" s="389"/>
      <c r="M16" s="389"/>
    </row>
    <row r="17" spans="1:15" ht="15.75" x14ac:dyDescent="0.25">
      <c r="A17" s="32"/>
      <c r="B17" s="401"/>
      <c r="C17" s="401"/>
      <c r="D17" s="401"/>
      <c r="E17" s="401"/>
      <c r="F17" s="401"/>
      <c r="G17" s="18"/>
      <c r="H17" s="22"/>
      <c r="I17" s="389"/>
      <c r="J17" s="389"/>
      <c r="K17" s="389"/>
      <c r="L17" s="389"/>
      <c r="M17" s="389"/>
    </row>
    <row r="18" spans="1:15" ht="17.25" customHeight="1" x14ac:dyDescent="0.25">
      <c r="A18" s="395" t="s">
        <v>193</v>
      </c>
      <c r="B18" s="395"/>
      <c r="C18" s="395"/>
      <c r="D18" s="395"/>
      <c r="E18" s="395"/>
      <c r="F18" s="395"/>
      <c r="G18" s="395"/>
      <c r="H18" s="395"/>
      <c r="I18" s="389"/>
      <c r="J18" s="389"/>
      <c r="K18" s="389"/>
      <c r="L18" s="389"/>
      <c r="M18" s="389"/>
    </row>
    <row r="19" spans="1:15" ht="15.75" x14ac:dyDescent="0.25">
      <c r="A19" s="32"/>
      <c r="B19" s="401"/>
      <c r="C19" s="401"/>
      <c r="D19" s="401"/>
      <c r="E19" s="401"/>
      <c r="F19" s="401"/>
      <c r="G19" s="18"/>
      <c r="H19" s="22"/>
      <c r="I19" s="389"/>
      <c r="J19" s="389"/>
      <c r="K19" s="389"/>
      <c r="L19" s="389"/>
      <c r="M19" s="389"/>
    </row>
    <row r="20" spans="1:15" ht="15.75" x14ac:dyDescent="0.25">
      <c r="A20" s="248" t="s">
        <v>141</v>
      </c>
      <c r="B20" s="18"/>
      <c r="C20" s="18"/>
      <c r="D20" s="18"/>
      <c r="E20" s="18"/>
      <c r="F20" s="18"/>
      <c r="G20" s="18"/>
      <c r="H20" s="18"/>
      <c r="I20" s="82"/>
      <c r="J20" s="82"/>
      <c r="K20" s="82"/>
      <c r="L20" s="82"/>
      <c r="M20" s="82"/>
    </row>
    <row r="21" spans="1:15" ht="15.75" x14ac:dyDescent="0.25">
      <c r="A21" s="82"/>
      <c r="B21" s="82"/>
      <c r="C21" s="82"/>
      <c r="D21" s="82"/>
      <c r="E21" s="82"/>
      <c r="F21" s="82"/>
      <c r="G21" s="82"/>
      <c r="H21" s="82"/>
      <c r="I21" s="82"/>
      <c r="J21" s="82"/>
      <c r="K21" s="82"/>
      <c r="L21" s="82"/>
      <c r="M21" s="82"/>
    </row>
    <row r="22" spans="1:15" ht="15.75" x14ac:dyDescent="0.25">
      <c r="A22" s="41"/>
      <c r="B22" s="402"/>
      <c r="C22" s="402"/>
      <c r="D22" s="402"/>
      <c r="E22" s="402"/>
      <c r="F22" s="402"/>
      <c r="G22" s="402"/>
      <c r="H22" s="402"/>
      <c r="I22" s="402"/>
      <c r="J22" s="402"/>
      <c r="K22" s="402"/>
      <c r="L22" s="82"/>
      <c r="M22" s="82"/>
    </row>
    <row r="23" spans="1:15" x14ac:dyDescent="0.25">
      <c r="A23" s="396"/>
      <c r="B23" s="396"/>
      <c r="C23" s="396"/>
      <c r="D23" s="396"/>
      <c r="E23" s="396"/>
      <c r="F23" s="396"/>
      <c r="G23" s="396"/>
      <c r="H23" s="396"/>
      <c r="I23" s="396"/>
      <c r="J23" s="396"/>
      <c r="K23" s="396"/>
      <c r="L23" s="396"/>
      <c r="M23" s="396"/>
    </row>
    <row r="24" spans="1:15" x14ac:dyDescent="0.25">
      <c r="A24" s="101" t="s">
        <v>73</v>
      </c>
      <c r="B24" s="24"/>
      <c r="C24" s="24"/>
      <c r="D24" s="397" t="s">
        <v>74</v>
      </c>
      <c r="E24" s="397"/>
      <c r="F24" s="397"/>
      <c r="G24" s="397"/>
      <c r="H24" s="398"/>
      <c r="I24" s="51" t="s">
        <v>139</v>
      </c>
      <c r="J24" s="94"/>
      <c r="K24" s="399"/>
      <c r="L24" s="400"/>
      <c r="M24" s="94"/>
    </row>
    <row r="25" spans="1:15" x14ac:dyDescent="0.25">
      <c r="A25" s="96" t="s">
        <v>75</v>
      </c>
      <c r="B25" s="95"/>
      <c r="C25" s="95"/>
      <c r="D25" s="95"/>
      <c r="E25" s="95"/>
      <c r="F25" s="95"/>
      <c r="G25" s="95"/>
      <c r="H25" s="95"/>
      <c r="I25" s="95"/>
      <c r="J25" s="95"/>
      <c r="K25" s="95"/>
      <c r="L25" s="95"/>
      <c r="M25" s="95"/>
    </row>
    <row r="26" spans="1:15" ht="15.75" x14ac:dyDescent="0.25">
      <c r="A26" s="41"/>
      <c r="B26" s="41"/>
      <c r="C26" s="41"/>
      <c r="D26" s="41"/>
      <c r="E26" s="41"/>
      <c r="F26" s="41"/>
      <c r="G26" s="82"/>
      <c r="H26" s="82"/>
      <c r="I26" s="82"/>
      <c r="J26" s="82"/>
      <c r="K26" s="82"/>
      <c r="L26" s="82"/>
      <c r="M26" s="82"/>
      <c r="O26" s="49" t="s">
        <v>133</v>
      </c>
    </row>
    <row r="27" spans="1:15" ht="47.25" customHeight="1" x14ac:dyDescent="0.25">
      <c r="A27" s="83"/>
      <c r="B27" s="83"/>
      <c r="C27" s="83"/>
      <c r="D27" s="392"/>
      <c r="E27" s="390"/>
      <c r="F27" s="390"/>
      <c r="G27" s="389"/>
      <c r="H27" s="389"/>
      <c r="I27" s="393"/>
      <c r="J27" s="394"/>
      <c r="K27" s="394"/>
      <c r="L27" s="389"/>
      <c r="M27" s="389"/>
    </row>
    <row r="28" spans="1:15" ht="15.75" x14ac:dyDescent="0.25">
      <c r="A28" s="42"/>
      <c r="B28" s="42"/>
      <c r="C28" s="42"/>
      <c r="D28" s="42"/>
      <c r="E28" s="42"/>
      <c r="F28" s="42"/>
      <c r="G28" s="42"/>
      <c r="H28" s="42"/>
      <c r="I28" s="42"/>
      <c r="J28" s="42"/>
      <c r="K28" s="82"/>
      <c r="L28" s="82"/>
      <c r="M28" s="82"/>
      <c r="O28" t="s">
        <v>130</v>
      </c>
    </row>
    <row r="29" spans="1:15" ht="15.75" x14ac:dyDescent="0.25">
      <c r="A29" s="386"/>
      <c r="B29" s="386"/>
      <c r="C29" s="386"/>
      <c r="D29" s="84"/>
      <c r="E29" s="84"/>
      <c r="F29" s="84"/>
      <c r="G29" s="84"/>
      <c r="H29" s="386"/>
      <c r="I29" s="390"/>
      <c r="J29" s="390"/>
      <c r="K29" s="390"/>
      <c r="L29" s="390"/>
      <c r="M29" s="390"/>
    </row>
    <row r="30" spans="1:15" ht="15.75" x14ac:dyDescent="0.25">
      <c r="A30" s="85"/>
      <c r="B30" s="85"/>
      <c r="C30" s="85"/>
      <c r="D30" s="85"/>
      <c r="E30" s="85"/>
      <c r="F30" s="85"/>
      <c r="G30" s="85"/>
      <c r="H30" s="85"/>
      <c r="I30" s="85"/>
      <c r="J30" s="85"/>
      <c r="K30" s="82"/>
      <c r="L30" s="82"/>
      <c r="M30" s="82"/>
    </row>
    <row r="31" spans="1:15" ht="15.75" customHeight="1" x14ac:dyDescent="0.25">
      <c r="A31" s="385"/>
      <c r="B31" s="385"/>
      <c r="C31" s="385"/>
      <c r="D31" s="385"/>
      <c r="E31" s="385"/>
      <c r="F31" s="86"/>
      <c r="G31" s="85"/>
      <c r="H31" s="391"/>
      <c r="I31" s="391"/>
      <c r="J31" s="391"/>
      <c r="K31" s="7"/>
      <c r="L31" s="81"/>
      <c r="M31" s="7"/>
    </row>
    <row r="32" spans="1:15" ht="15.75" customHeight="1" x14ac:dyDescent="0.25">
      <c r="A32" s="391"/>
      <c r="B32" s="391"/>
      <c r="C32" s="391"/>
      <c r="D32" s="391"/>
      <c r="E32" s="391"/>
      <c r="F32" s="86"/>
      <c r="G32" s="85"/>
      <c r="H32" s="405"/>
      <c r="I32" s="406"/>
      <c r="J32" s="407"/>
      <c r="K32" s="407"/>
      <c r="L32" s="407"/>
      <c r="M32" s="407"/>
    </row>
    <row r="33" spans="1:13" ht="15.75" x14ac:dyDescent="0.25">
      <c r="A33" s="385"/>
      <c r="B33" s="385"/>
      <c r="C33" s="385"/>
      <c r="D33" s="385"/>
      <c r="E33" s="385"/>
      <c r="F33" s="87"/>
      <c r="G33" s="85"/>
      <c r="H33" s="405"/>
      <c r="I33" s="407"/>
      <c r="J33" s="407"/>
      <c r="K33" s="407"/>
      <c r="L33" s="407"/>
      <c r="M33" s="407"/>
    </row>
    <row r="34" spans="1:13" ht="15.75" x14ac:dyDescent="0.25">
      <c r="A34" s="385"/>
      <c r="B34" s="385"/>
      <c r="C34" s="385"/>
      <c r="D34" s="385"/>
      <c r="E34" s="385"/>
      <c r="F34" s="87"/>
      <c r="G34" s="85"/>
      <c r="H34" s="405"/>
      <c r="I34" s="407"/>
      <c r="J34" s="407"/>
      <c r="K34" s="407"/>
      <c r="L34" s="407"/>
      <c r="M34" s="407"/>
    </row>
    <row r="35" spans="1:13" ht="15.75" x14ac:dyDescent="0.25">
      <c r="A35" s="385"/>
      <c r="B35" s="385"/>
      <c r="C35" s="385"/>
      <c r="D35" s="385"/>
      <c r="E35" s="385"/>
      <c r="F35" s="87"/>
      <c r="G35" s="85"/>
      <c r="H35" s="405"/>
      <c r="I35" s="407"/>
      <c r="J35" s="407"/>
      <c r="K35" s="407"/>
      <c r="L35" s="407"/>
      <c r="M35" s="407"/>
    </row>
    <row r="36" spans="1:13" ht="15" customHeight="1" x14ac:dyDescent="0.25">
      <c r="A36" s="408"/>
      <c r="B36" s="408"/>
      <c r="C36" s="408"/>
      <c r="D36" s="408"/>
      <c r="E36" s="408"/>
      <c r="F36" s="408"/>
      <c r="G36" s="88"/>
      <c r="H36" s="88"/>
      <c r="I36" s="88"/>
      <c r="J36" s="88"/>
      <c r="K36" s="78"/>
      <c r="L36" s="78"/>
      <c r="M36" s="78"/>
    </row>
    <row r="37" spans="1:13" x14ac:dyDescent="0.25">
      <c r="A37" s="408"/>
      <c r="B37" s="408"/>
      <c r="C37" s="408"/>
      <c r="D37" s="408"/>
      <c r="E37" s="408"/>
      <c r="F37" s="408"/>
      <c r="G37" s="89"/>
      <c r="H37" s="89"/>
      <c r="I37" s="89"/>
      <c r="J37" s="89"/>
      <c r="K37" s="78"/>
      <c r="L37" s="78"/>
      <c r="M37" s="78"/>
    </row>
    <row r="38" spans="1:13" x14ac:dyDescent="0.25">
      <c r="A38" s="39"/>
      <c r="B38" s="39"/>
      <c r="C38" s="40"/>
      <c r="D38" s="40"/>
      <c r="E38" s="40"/>
      <c r="F38" s="40"/>
      <c r="G38" s="89"/>
      <c r="H38" s="89"/>
      <c r="I38" s="89"/>
      <c r="J38" s="89"/>
      <c r="K38" s="78"/>
      <c r="L38" s="78"/>
      <c r="M38" s="78"/>
    </row>
    <row r="39" spans="1:13" ht="15.75" x14ac:dyDescent="0.25">
      <c r="A39" s="409"/>
      <c r="B39" s="409"/>
      <c r="C39" s="409"/>
      <c r="D39" s="409"/>
      <c r="E39" s="409"/>
      <c r="F39" s="409"/>
      <c r="G39" s="409"/>
      <c r="H39" s="409"/>
      <c r="I39" s="409"/>
      <c r="J39" s="409"/>
      <c r="K39" s="82"/>
      <c r="L39" s="82"/>
      <c r="M39" s="82"/>
    </row>
    <row r="40" spans="1:13" ht="15.75" x14ac:dyDescent="0.25">
      <c r="A40" s="41"/>
      <c r="B40" s="41"/>
      <c r="C40" s="41"/>
      <c r="D40" s="41"/>
      <c r="E40" s="41"/>
      <c r="F40" s="41"/>
      <c r="G40" s="42"/>
      <c r="H40" s="42"/>
      <c r="I40" s="42"/>
      <c r="J40" s="42"/>
      <c r="K40" s="82"/>
      <c r="L40" s="82"/>
      <c r="M40" s="82"/>
    </row>
    <row r="41" spans="1:13" ht="26.25" customHeight="1" x14ac:dyDescent="0.25">
      <c r="A41" s="90"/>
      <c r="B41" s="403"/>
      <c r="C41" s="389"/>
      <c r="D41" s="389"/>
      <c r="E41" s="389"/>
      <c r="F41" s="389"/>
      <c r="G41" s="389"/>
      <c r="H41" s="389"/>
      <c r="I41" s="389"/>
      <c r="J41" s="389"/>
      <c r="K41" s="389"/>
      <c r="L41" s="389"/>
      <c r="M41" s="389"/>
    </row>
    <row r="42" spans="1:13" ht="15.75" x14ac:dyDescent="0.25">
      <c r="A42" s="41"/>
      <c r="B42" s="404"/>
      <c r="C42" s="389"/>
      <c r="D42" s="389"/>
      <c r="E42" s="389"/>
      <c r="F42" s="389"/>
      <c r="G42" s="389"/>
      <c r="H42" s="44"/>
      <c r="I42" s="389"/>
      <c r="J42" s="389"/>
      <c r="K42" s="389"/>
      <c r="L42" s="389"/>
      <c r="M42" s="389"/>
    </row>
    <row r="43" spans="1:13" ht="15.75" x14ac:dyDescent="0.25">
      <c r="A43" s="41"/>
      <c r="B43" s="41"/>
      <c r="C43" s="41"/>
      <c r="D43" s="41"/>
      <c r="E43" s="41"/>
      <c r="F43" s="41"/>
      <c r="G43" s="44"/>
      <c r="H43" s="43"/>
      <c r="I43" s="43"/>
      <c r="J43" s="43"/>
      <c r="K43" s="38"/>
      <c r="L43" s="38"/>
      <c r="M43" s="38"/>
    </row>
    <row r="44" spans="1:13" ht="15.75" customHeight="1" x14ac:dyDescent="0.25">
      <c r="A44" s="41"/>
      <c r="B44" s="41"/>
      <c r="C44" s="41"/>
      <c r="D44" s="41"/>
      <c r="E44" s="41"/>
      <c r="F44" s="41"/>
      <c r="G44" s="44"/>
      <c r="H44" s="43"/>
      <c r="I44" s="43"/>
      <c r="J44" s="43"/>
      <c r="K44" s="38"/>
      <c r="L44" s="38"/>
      <c r="M44" s="38"/>
    </row>
    <row r="45" spans="1:13" ht="15.75" x14ac:dyDescent="0.25">
      <c r="A45" s="41"/>
      <c r="B45" s="41"/>
      <c r="C45" s="41"/>
      <c r="D45" s="41"/>
      <c r="E45" s="41"/>
      <c r="F45" s="41"/>
      <c r="G45" s="38"/>
      <c r="H45" s="38"/>
      <c r="I45" s="38"/>
      <c r="J45" s="38"/>
      <c r="K45" s="38"/>
      <c r="L45" s="38"/>
      <c r="M45" s="38"/>
    </row>
  </sheetData>
  <sheetProtection algorithmName="SHA-512" hashValue="PE0Tx22N+xi7Gb6GomTJUf9ervipAlB04lVH6WphH0ZLtxLGmpDxWltGbKwButuntPI3E4lsCb0PvWykTVasBg==" saltValue="ZHh0vQq+proYctl5Q4hczA==" spinCount="100000" sheet="1" objects="1" scenarios="1"/>
  <mergeCells count="48">
    <mergeCell ref="I13:M13"/>
    <mergeCell ref="I14:M14"/>
    <mergeCell ref="B15:F15"/>
    <mergeCell ref="I15:M15"/>
    <mergeCell ref="A1:C1"/>
    <mergeCell ref="A3:B3"/>
    <mergeCell ref="A4:F4"/>
    <mergeCell ref="A10:F10"/>
    <mergeCell ref="H10:M10"/>
    <mergeCell ref="B12:F12"/>
    <mergeCell ref="I12:M12"/>
    <mergeCell ref="A11:H11"/>
    <mergeCell ref="D22:E22"/>
    <mergeCell ref="F22:G22"/>
    <mergeCell ref="H22:I22"/>
    <mergeCell ref="J22:K22"/>
    <mergeCell ref="I16:M16"/>
    <mergeCell ref="B17:F17"/>
    <mergeCell ref="I17:M17"/>
    <mergeCell ref="I18:M18"/>
    <mergeCell ref="A18:H18"/>
    <mergeCell ref="B41:M41"/>
    <mergeCell ref="B42:G42"/>
    <mergeCell ref="I42:M42"/>
    <mergeCell ref="H32:H35"/>
    <mergeCell ref="I32:M35"/>
    <mergeCell ref="A32:E32"/>
    <mergeCell ref="A34:E34"/>
    <mergeCell ref="A33:E33"/>
    <mergeCell ref="A35:E35"/>
    <mergeCell ref="A36:F37"/>
    <mergeCell ref="A39:J39"/>
    <mergeCell ref="A31:E31"/>
    <mergeCell ref="A29:C29"/>
    <mergeCell ref="A13:H14"/>
    <mergeCell ref="L27:M27"/>
    <mergeCell ref="H29:M29"/>
    <mergeCell ref="H31:J31"/>
    <mergeCell ref="D27:F27"/>
    <mergeCell ref="G27:H27"/>
    <mergeCell ref="I27:K27"/>
    <mergeCell ref="A16:H16"/>
    <mergeCell ref="A23:M23"/>
    <mergeCell ref="D24:H24"/>
    <mergeCell ref="K24:L24"/>
    <mergeCell ref="B19:F19"/>
    <mergeCell ref="I19:M19"/>
    <mergeCell ref="B22:C22"/>
  </mergeCells>
  <pageMargins left="0.7" right="0.7" top="0.78740157499999996" bottom="0.78740157499999996" header="0.3" footer="0.3"/>
  <pageSetup paperSize="9" scale="59" orientation="landscape" r:id="rId1"/>
  <headerFooter>
    <oddFooter>&amp;LVersion: Januar 2023&amp;CLandkreis Marburg-Biedenkopf
Bearbeitungsdatum: &amp;D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3">
    <pageSetUpPr fitToPage="1"/>
  </sheetPr>
  <dimension ref="A1:O41"/>
  <sheetViews>
    <sheetView view="pageLayout" zoomScaleNormal="100" workbookViewId="0">
      <selection activeCell="B14" sqref="B14:F14"/>
    </sheetView>
  </sheetViews>
  <sheetFormatPr baseColWidth="10" defaultRowHeight="15" x14ac:dyDescent="0.25"/>
  <cols>
    <col min="1" max="1" width="16.7109375" style="20" customWidth="1"/>
    <col min="2" max="7" width="11.42578125" style="20"/>
    <col min="8" max="8" width="16.140625" style="20" customWidth="1"/>
    <col min="9" max="10" width="11.42578125" style="20"/>
    <col min="11" max="11" width="12.42578125" style="20" customWidth="1"/>
    <col min="12" max="14" width="11.42578125" style="20"/>
    <col min="15" max="15" width="81.140625" style="20" hidden="1" customWidth="1"/>
    <col min="16" max="16384" width="11.42578125" style="20"/>
  </cols>
  <sheetData>
    <row r="1" spans="1:15" s="21" customFormat="1" ht="56.85" customHeight="1" x14ac:dyDescent="0.25">
      <c r="A1" s="267" t="s">
        <v>108</v>
      </c>
      <c r="B1" s="268"/>
      <c r="C1" s="268"/>
    </row>
    <row r="2" spans="1:15" s="21" customFormat="1" x14ac:dyDescent="0.25">
      <c r="A2" s="137"/>
      <c r="B2" s="136"/>
      <c r="C2" s="136"/>
    </row>
    <row r="3" spans="1:15" s="21" customFormat="1" ht="15.75" thickBot="1" x14ac:dyDescent="0.3">
      <c r="A3" s="267"/>
      <c r="B3" s="268"/>
      <c r="C3" s="136"/>
      <c r="O3" s="21" t="s">
        <v>132</v>
      </c>
    </row>
    <row r="4" spans="1:15" s="21" customFormat="1" ht="57.75" customHeight="1" thickBot="1" x14ac:dyDescent="0.3">
      <c r="A4" s="269" t="s">
        <v>172</v>
      </c>
      <c r="B4" s="270"/>
      <c r="C4" s="270"/>
      <c r="D4" s="270"/>
      <c r="E4" s="270"/>
      <c r="F4" s="271"/>
    </row>
    <row r="5" spans="1:15" x14ac:dyDescent="0.25">
      <c r="O5" s="138" t="s">
        <v>129</v>
      </c>
    </row>
    <row r="6" spans="1:15" ht="15.75" x14ac:dyDescent="0.25">
      <c r="A6" s="139" t="s">
        <v>136</v>
      </c>
      <c r="D6" s="109"/>
      <c r="E6" s="102" t="str">
        <f>IF(D6=0, "Bitte ausfüllen!", ".")</f>
        <v>Bitte ausfüllen!</v>
      </c>
      <c r="H6" s="140"/>
      <c r="O6" s="138" t="s">
        <v>135</v>
      </c>
    </row>
    <row r="7" spans="1:15" x14ac:dyDescent="0.25">
      <c r="H7" s="140"/>
      <c r="I7" s="140"/>
      <c r="O7" s="138"/>
    </row>
    <row r="8" spans="1:15" ht="15.75" x14ac:dyDescent="0.25">
      <c r="A8" s="265" t="s">
        <v>57</v>
      </c>
      <c r="B8" s="272"/>
      <c r="C8" s="272"/>
      <c r="D8" s="272"/>
      <c r="E8" s="272"/>
      <c r="F8" s="272"/>
      <c r="G8" s="23"/>
      <c r="H8" s="265" t="s">
        <v>58</v>
      </c>
      <c r="I8" s="266"/>
      <c r="J8" s="266"/>
      <c r="K8" s="266"/>
      <c r="L8" s="266"/>
      <c r="M8" s="266"/>
    </row>
    <row r="9" spans="1:15" ht="15.75" x14ac:dyDescent="0.25">
      <c r="A9" s="141"/>
      <c r="B9" s="141"/>
      <c r="C9" s="141"/>
      <c r="D9" s="141"/>
      <c r="E9" s="141"/>
      <c r="F9" s="141"/>
      <c r="G9" s="141"/>
      <c r="H9" s="141"/>
      <c r="I9" s="141"/>
      <c r="J9" s="141"/>
      <c r="K9" s="141"/>
      <c r="L9" s="141"/>
      <c r="M9" s="141"/>
    </row>
    <row r="10" spans="1:15" ht="15.75" x14ac:dyDescent="0.25">
      <c r="A10" s="142" t="s">
        <v>59</v>
      </c>
      <c r="B10" s="261"/>
      <c r="C10" s="261"/>
      <c r="D10" s="261"/>
      <c r="E10" s="261"/>
      <c r="F10" s="261"/>
      <c r="G10" s="141"/>
      <c r="H10" s="143" t="s">
        <v>60</v>
      </c>
      <c r="I10" s="261"/>
      <c r="J10" s="261"/>
      <c r="K10" s="261"/>
      <c r="L10" s="261"/>
      <c r="M10" s="261"/>
    </row>
    <row r="11" spans="1:15" ht="15.75" x14ac:dyDescent="0.25">
      <c r="A11" s="142" t="s">
        <v>78</v>
      </c>
      <c r="B11" s="261"/>
      <c r="C11" s="261"/>
      <c r="D11" s="261"/>
      <c r="E11" s="261"/>
      <c r="F11" s="261"/>
      <c r="G11" s="144"/>
      <c r="H11" s="143" t="s">
        <v>61</v>
      </c>
      <c r="I11" s="261"/>
      <c r="J11" s="261"/>
      <c r="K11" s="261"/>
      <c r="L11" s="261"/>
      <c r="M11" s="261"/>
    </row>
    <row r="12" spans="1:15" ht="15.75" x14ac:dyDescent="0.25">
      <c r="A12" s="142" t="s">
        <v>76</v>
      </c>
      <c r="B12" s="262"/>
      <c r="C12" s="263"/>
      <c r="D12" s="263"/>
      <c r="E12" s="263"/>
      <c r="F12" s="264"/>
      <c r="G12" s="22"/>
      <c r="H12" s="143" t="s">
        <v>77</v>
      </c>
      <c r="I12" s="262"/>
      <c r="J12" s="263"/>
      <c r="K12" s="263"/>
      <c r="L12" s="263"/>
      <c r="M12" s="264"/>
    </row>
    <row r="13" spans="1:15" ht="15.75" x14ac:dyDescent="0.25">
      <c r="A13" s="142" t="s">
        <v>62</v>
      </c>
      <c r="B13" s="261"/>
      <c r="C13" s="261"/>
      <c r="D13" s="261"/>
      <c r="E13" s="261"/>
      <c r="F13" s="261"/>
      <c r="G13" s="141"/>
      <c r="H13" s="143" t="s">
        <v>62</v>
      </c>
      <c r="I13" s="261"/>
      <c r="J13" s="261"/>
      <c r="K13" s="261"/>
      <c r="L13" s="261"/>
      <c r="M13" s="261"/>
    </row>
    <row r="14" spans="1:15" ht="15.75" x14ac:dyDescent="0.25">
      <c r="A14" s="142" t="s">
        <v>63</v>
      </c>
      <c r="B14" s="261"/>
      <c r="C14" s="261"/>
      <c r="D14" s="261"/>
      <c r="E14" s="261"/>
      <c r="F14" s="261"/>
      <c r="G14" s="141"/>
      <c r="H14" s="143" t="s">
        <v>63</v>
      </c>
      <c r="I14" s="261"/>
      <c r="J14" s="261"/>
      <c r="K14" s="261"/>
      <c r="L14" s="261"/>
      <c r="M14" s="261"/>
    </row>
    <row r="15" spans="1:15" ht="15.75" x14ac:dyDescent="0.25">
      <c r="A15" s="142" t="s">
        <v>64</v>
      </c>
      <c r="B15" s="261"/>
      <c r="C15" s="261"/>
      <c r="D15" s="261"/>
      <c r="E15" s="261"/>
      <c r="F15" s="261"/>
      <c r="G15" s="141"/>
      <c r="H15" s="143" t="s">
        <v>64</v>
      </c>
      <c r="I15" s="261"/>
      <c r="J15" s="261"/>
      <c r="K15" s="261"/>
      <c r="L15" s="261"/>
      <c r="M15" s="261"/>
    </row>
    <row r="16" spans="1:15" ht="15.75" x14ac:dyDescent="0.25">
      <c r="A16" s="142" t="s">
        <v>65</v>
      </c>
      <c r="B16" s="261"/>
      <c r="C16" s="261"/>
      <c r="D16" s="261"/>
      <c r="E16" s="261"/>
      <c r="F16" s="261"/>
      <c r="G16" s="141"/>
      <c r="H16" s="143" t="s">
        <v>65</v>
      </c>
      <c r="I16" s="261"/>
      <c r="J16" s="261"/>
      <c r="K16" s="261"/>
      <c r="L16" s="261"/>
      <c r="M16" s="261"/>
    </row>
    <row r="17" spans="1:15" ht="15.75" x14ac:dyDescent="0.25">
      <c r="A17" s="142" t="s">
        <v>66</v>
      </c>
      <c r="B17" s="261"/>
      <c r="C17" s="261"/>
      <c r="D17" s="261"/>
      <c r="E17" s="261"/>
      <c r="F17" s="261"/>
      <c r="G17" s="141"/>
      <c r="H17" s="143" t="s">
        <v>66</v>
      </c>
      <c r="I17" s="261"/>
      <c r="J17" s="261"/>
      <c r="K17" s="261"/>
      <c r="L17" s="261"/>
      <c r="M17" s="261"/>
    </row>
    <row r="18" spans="1:15" ht="15.75" x14ac:dyDescent="0.25">
      <c r="A18" s="141"/>
      <c r="B18" s="141"/>
      <c r="C18" s="141"/>
      <c r="D18" s="141"/>
      <c r="E18" s="141"/>
      <c r="F18" s="141"/>
      <c r="G18" s="141"/>
      <c r="H18" s="141"/>
      <c r="I18" s="141"/>
      <c r="J18" s="141"/>
      <c r="K18" s="141"/>
      <c r="L18" s="141"/>
      <c r="M18" s="141"/>
    </row>
    <row r="19" spans="1:15" ht="15.75" x14ac:dyDescent="0.25">
      <c r="A19" s="141"/>
      <c r="B19" s="141"/>
      <c r="C19" s="141"/>
      <c r="D19" s="141"/>
      <c r="E19" s="141"/>
      <c r="F19" s="141"/>
      <c r="G19" s="141"/>
      <c r="H19" s="141"/>
      <c r="I19" s="141"/>
      <c r="J19" s="141"/>
      <c r="K19" s="141"/>
      <c r="L19" s="141"/>
      <c r="M19" s="141"/>
    </row>
    <row r="20" spans="1:15" ht="15.75" x14ac:dyDescent="0.25">
      <c r="A20" s="145" t="s">
        <v>111</v>
      </c>
      <c r="B20" s="253" t="s">
        <v>112</v>
      </c>
      <c r="C20" s="254"/>
      <c r="D20" s="253" t="s">
        <v>113</v>
      </c>
      <c r="E20" s="254"/>
      <c r="F20" s="253" t="s">
        <v>114</v>
      </c>
      <c r="G20" s="254"/>
      <c r="H20" s="253" t="s">
        <v>115</v>
      </c>
      <c r="I20" s="254"/>
      <c r="J20" s="253" t="s">
        <v>116</v>
      </c>
      <c r="K20" s="254"/>
      <c r="L20" s="141"/>
      <c r="M20" s="141"/>
    </row>
    <row r="21" spans="1:15" ht="15.75" x14ac:dyDescent="0.25">
      <c r="A21" s="145" t="s">
        <v>117</v>
      </c>
      <c r="B21" s="257"/>
      <c r="C21" s="258"/>
      <c r="D21" s="257"/>
      <c r="E21" s="258"/>
      <c r="F21" s="257"/>
      <c r="G21" s="258"/>
      <c r="H21" s="259"/>
      <c r="I21" s="260"/>
      <c r="J21" s="259"/>
      <c r="K21" s="260"/>
      <c r="L21" s="141"/>
      <c r="M21" s="141"/>
    </row>
    <row r="22" spans="1:15" ht="15.75" x14ac:dyDescent="0.25">
      <c r="A22" s="145" t="s">
        <v>111</v>
      </c>
      <c r="B22" s="253" t="s">
        <v>118</v>
      </c>
      <c r="C22" s="254"/>
      <c r="D22" s="253" t="s">
        <v>119</v>
      </c>
      <c r="E22" s="254"/>
      <c r="F22" s="253" t="s">
        <v>120</v>
      </c>
      <c r="G22" s="254"/>
      <c r="H22" s="253" t="s">
        <v>121</v>
      </c>
      <c r="I22" s="254"/>
      <c r="J22" s="253" t="s">
        <v>122</v>
      </c>
      <c r="K22" s="254"/>
      <c r="L22" s="141"/>
      <c r="M22" s="141"/>
    </row>
    <row r="23" spans="1:15" ht="15.75" x14ac:dyDescent="0.25">
      <c r="A23" s="145" t="s">
        <v>117</v>
      </c>
      <c r="B23" s="257"/>
      <c r="C23" s="258"/>
      <c r="D23" s="257"/>
      <c r="E23" s="258"/>
      <c r="F23" s="257"/>
      <c r="G23" s="258"/>
      <c r="H23" s="259"/>
      <c r="I23" s="260"/>
      <c r="J23" s="259"/>
      <c r="K23" s="260"/>
      <c r="L23" s="141"/>
      <c r="M23" s="141"/>
    </row>
    <row r="24" spans="1:15" ht="15.75" x14ac:dyDescent="0.25">
      <c r="A24" s="146"/>
      <c r="B24" s="146"/>
      <c r="C24" s="146"/>
      <c r="D24" s="146"/>
      <c r="E24" s="146"/>
      <c r="F24" s="146"/>
      <c r="G24" s="141"/>
      <c r="H24" s="141"/>
      <c r="I24" s="141"/>
      <c r="J24" s="141"/>
      <c r="K24" s="141"/>
      <c r="L24" s="141"/>
      <c r="M24" s="141"/>
      <c r="O24" s="21" t="s">
        <v>133</v>
      </c>
    </row>
    <row r="25" spans="1:15" ht="60.75" customHeight="1" x14ac:dyDescent="0.25">
      <c r="A25" s="147" t="s">
        <v>67</v>
      </c>
      <c r="B25" s="147"/>
      <c r="C25" s="147"/>
      <c r="D25" s="277" t="s">
        <v>131</v>
      </c>
      <c r="E25" s="278"/>
      <c r="F25" s="279"/>
      <c r="G25" s="262"/>
      <c r="H25" s="264"/>
      <c r="I25" s="273" t="s">
        <v>137</v>
      </c>
      <c r="J25" s="274"/>
      <c r="K25" s="275"/>
      <c r="L25" s="262"/>
      <c r="M25" s="264"/>
    </row>
    <row r="26" spans="1:15" ht="15.75" x14ac:dyDescent="0.25">
      <c r="A26" s="148"/>
      <c r="B26" s="148"/>
      <c r="C26" s="148"/>
      <c r="D26" s="148"/>
      <c r="E26" s="148"/>
      <c r="F26" s="148"/>
      <c r="G26" s="148"/>
      <c r="H26" s="148"/>
      <c r="I26" s="148"/>
      <c r="J26" s="148"/>
      <c r="K26" s="141"/>
      <c r="L26" s="141"/>
      <c r="M26" s="141"/>
      <c r="O26" s="20" t="s">
        <v>130</v>
      </c>
    </row>
    <row r="27" spans="1:15" ht="15.75" x14ac:dyDescent="0.25">
      <c r="A27" s="255" t="s">
        <v>110</v>
      </c>
      <c r="B27" s="255"/>
      <c r="C27" s="255"/>
      <c r="D27" s="149"/>
      <c r="E27" s="149"/>
      <c r="F27" s="149"/>
      <c r="G27" s="149"/>
      <c r="H27" s="255" t="s">
        <v>68</v>
      </c>
      <c r="I27" s="256"/>
      <c r="J27" s="256"/>
      <c r="K27" s="256"/>
      <c r="L27" s="256"/>
      <c r="M27" s="256"/>
    </row>
    <row r="28" spans="1:15" ht="15.75" x14ac:dyDescent="0.25">
      <c r="A28" s="150"/>
      <c r="B28" s="150"/>
      <c r="C28" s="150"/>
      <c r="D28" s="150"/>
      <c r="E28" s="150"/>
      <c r="F28" s="150"/>
      <c r="G28" s="150"/>
      <c r="H28" s="150"/>
      <c r="I28" s="150"/>
      <c r="J28" s="150"/>
      <c r="K28" s="141"/>
      <c r="L28" s="141"/>
      <c r="M28" s="141"/>
    </row>
    <row r="29" spans="1:15" ht="15.75" customHeight="1" x14ac:dyDescent="0.25">
      <c r="A29" s="280" t="s">
        <v>142</v>
      </c>
      <c r="B29" s="281"/>
      <c r="C29" s="281"/>
      <c r="D29" s="281"/>
      <c r="E29" s="281"/>
      <c r="F29" s="151">
        <f>'Gruppe 1'!E21+'Gruppe 1'!E22+'Gruppe 1'!E23+'Gruppe 2'!E21+'Gruppe 2'!E22+'Gruppe 2'!E23+'Gruppe 3'!E21+'Gruppe 3'!E22+'Gruppe 3'!E23+'Gruppe 4'!E21+'Gruppe 4'!E22+'Gruppe 4'!E23+'Gruppe 5'!E21+'Gruppe 5'!E22+'Gruppe 5'!E23+'Gruppe 6'!E21+'Gruppe 6'!E22+'Gruppe 6'!E23+'Gruppe 7'!E21+'Gruppe 7'!E22+'Gruppe 7'!E23+'Gruppe 8'!E21+'Gruppe 8'!E22+'Gruppe 8'!E23+'Gruppe 9'!E21+'Gruppe 9'!E22+'Gruppe 9'!E23+'Gruppe 10'!E21+'Gruppe 10'!E22+'Gruppe 10'!E23</f>
        <v>0</v>
      </c>
      <c r="G29" s="150"/>
      <c r="H29" s="282" t="s">
        <v>69</v>
      </c>
      <c r="I29" s="283"/>
      <c r="J29" s="284"/>
      <c r="K29" s="131"/>
      <c r="L29" s="142" t="s">
        <v>70</v>
      </c>
      <c r="M29" s="131"/>
    </row>
    <row r="30" spans="1:15" ht="15.75" customHeight="1" x14ac:dyDescent="0.25">
      <c r="A30" s="285" t="s">
        <v>17</v>
      </c>
      <c r="B30" s="285"/>
      <c r="C30" s="285"/>
      <c r="D30" s="285"/>
      <c r="E30" s="285"/>
      <c r="F30" s="151">
        <f>'Gruppe 1'!C21+'Gruppe 1'!E21+'Gruppe 2'!C21+'Gruppe 2'!E21+'Gruppe 3'!C21+'Gruppe 3'!E21+'Gruppe 4'!C21+'Gruppe 4'!E21+'Gruppe 5'!C21+'Gruppe 5'!E21+'Gruppe 6'!C21+'Gruppe 6'!E21+'Gruppe 7'!C21+'Gruppe 7'!E21+'Gruppe 8'!C21+'Gruppe 8'!E21+'Gruppe 9'!C21+'Gruppe 9'!E21+'Gruppe 10'!C21+'Gruppe 10'!E21</f>
        <v>0</v>
      </c>
      <c r="G30" s="150"/>
      <c r="H30" s="286" t="s">
        <v>71</v>
      </c>
      <c r="I30" s="292"/>
      <c r="J30" s="292"/>
      <c r="K30" s="292"/>
      <c r="L30" s="292"/>
      <c r="M30" s="292"/>
    </row>
    <row r="31" spans="1:15" ht="15.75" x14ac:dyDescent="0.25">
      <c r="A31" s="289" t="s">
        <v>18</v>
      </c>
      <c r="B31" s="290"/>
      <c r="C31" s="290"/>
      <c r="D31" s="290"/>
      <c r="E31" s="291"/>
      <c r="F31" s="152">
        <f>'Gruppe 1'!C22+'Gruppe 1'!E22+'Gruppe 2'!C22+'Gruppe 2'!E22+'Gruppe 3'!C22+'Gruppe 3'!E22+'Gruppe 4'!C22+'Gruppe 4'!E22+'Gruppe 5'!C22+'Gruppe 5'!E22+'Gruppe 6'!C22+'Gruppe 6'!E22+'Gruppe 7'!C22+'Gruppe 7'!E22+'Gruppe 8'!C22+'Gruppe 8'!E22+'Gruppe 9'!C22+'Gruppe 9'!E22+'Gruppe 10'!C22+'Gruppe 10'!E22</f>
        <v>0</v>
      </c>
      <c r="G31" s="153"/>
      <c r="H31" s="287"/>
      <c r="I31" s="293"/>
      <c r="J31" s="293"/>
      <c r="K31" s="293"/>
      <c r="L31" s="293"/>
      <c r="M31" s="293"/>
    </row>
    <row r="32" spans="1:15" ht="15.75" x14ac:dyDescent="0.25">
      <c r="A32" s="289" t="s">
        <v>19</v>
      </c>
      <c r="B32" s="290"/>
      <c r="C32" s="290"/>
      <c r="D32" s="290"/>
      <c r="E32" s="291"/>
      <c r="F32" s="152">
        <f>'Gruppe 1'!C23+'Gruppe 1'!E23+'Gruppe 2'!C23+'Gruppe 2'!E23+'Gruppe 3'!C23+'Gruppe 3'!E23+'Gruppe 4'!C23+'Gruppe 4'!E23+'Gruppe 5'!C23+'Gruppe 5'!E23+'Gruppe 6'!C23+'Gruppe 6'!E23+'Gruppe 7'!C23+'Gruppe 7'!E23+'Gruppe 8'!C23+'Gruppe 8'!E23+'Gruppe 9'!C23+'Gruppe 9'!E23+'Gruppe 10'!C23+'Gruppe 10'!E23</f>
        <v>0</v>
      </c>
      <c r="G32" s="153"/>
      <c r="H32" s="287"/>
      <c r="I32" s="293"/>
      <c r="J32" s="293"/>
      <c r="K32" s="293"/>
      <c r="L32" s="293"/>
      <c r="M32" s="293"/>
    </row>
    <row r="33" spans="1:13" ht="15.75" x14ac:dyDescent="0.25">
      <c r="A33" s="280" t="s">
        <v>20</v>
      </c>
      <c r="B33" s="280"/>
      <c r="C33" s="280"/>
      <c r="D33" s="280"/>
      <c r="E33" s="280"/>
      <c r="F33" s="152">
        <f>'Gruppe 1'!C24+'Gruppe 2'!C24+'Gruppe 3'!C24+'Gruppe 4'!C24+'Gruppe 5'!C24+'Gruppe 6'!C24+'Gruppe 7'!C24+'Gruppe 8'!C24+'Gruppe 9'!C24+'Gruppe 10'!C24</f>
        <v>0</v>
      </c>
      <c r="G33" s="153"/>
      <c r="H33" s="288"/>
      <c r="I33" s="294"/>
      <c r="J33" s="294"/>
      <c r="K33" s="294"/>
      <c r="L33" s="294"/>
      <c r="M33" s="294"/>
    </row>
    <row r="34" spans="1:13" ht="15" customHeight="1" x14ac:dyDescent="0.25">
      <c r="A34" s="154"/>
      <c r="B34" s="155"/>
      <c r="C34" s="155"/>
      <c r="D34" s="155"/>
      <c r="E34" s="155"/>
      <c r="F34" s="155"/>
      <c r="G34" s="156"/>
      <c r="H34" s="156"/>
      <c r="I34" s="156"/>
      <c r="J34" s="156"/>
    </row>
    <row r="35" spans="1:13" ht="15.75" customHeight="1" x14ac:dyDescent="0.25">
      <c r="A35" s="252" t="s">
        <v>72</v>
      </c>
      <c r="B35" s="252"/>
      <c r="C35" s="252"/>
      <c r="D35" s="252"/>
      <c r="E35" s="252"/>
      <c r="F35" s="252"/>
      <c r="G35" s="252"/>
      <c r="H35" s="252"/>
      <c r="I35" s="252"/>
      <c r="J35" s="252"/>
      <c r="K35" s="141"/>
      <c r="L35" s="141"/>
      <c r="M35" s="141"/>
    </row>
    <row r="36" spans="1:13" ht="15.75" x14ac:dyDescent="0.25">
      <c r="A36" s="146"/>
      <c r="B36" s="146"/>
      <c r="C36" s="146"/>
      <c r="D36" s="146"/>
      <c r="E36" s="146"/>
      <c r="F36" s="146"/>
      <c r="G36" s="157"/>
      <c r="H36" s="158"/>
      <c r="I36" s="158"/>
      <c r="J36" s="158"/>
      <c r="K36" s="141"/>
      <c r="L36" s="141"/>
      <c r="M36" s="141"/>
    </row>
    <row r="37" spans="1:13" ht="26.25" customHeight="1" x14ac:dyDescent="0.25">
      <c r="A37" s="159" t="s">
        <v>61</v>
      </c>
      <c r="B37" s="249"/>
      <c r="C37" s="250"/>
      <c r="D37" s="250"/>
      <c r="E37" s="250"/>
      <c r="F37" s="250"/>
      <c r="G37" s="250"/>
      <c r="H37" s="250"/>
      <c r="I37" s="250"/>
      <c r="J37" s="250"/>
      <c r="K37" s="250"/>
      <c r="L37" s="250"/>
      <c r="M37" s="251"/>
    </row>
    <row r="38" spans="1:13" ht="15.75" x14ac:dyDescent="0.25">
      <c r="A38" s="160" t="s">
        <v>66</v>
      </c>
      <c r="B38" s="257"/>
      <c r="C38" s="276"/>
      <c r="D38" s="276"/>
      <c r="E38" s="276"/>
      <c r="F38" s="276"/>
      <c r="G38" s="258"/>
      <c r="H38" s="161" t="s">
        <v>64</v>
      </c>
      <c r="I38" s="262"/>
      <c r="J38" s="263"/>
      <c r="K38" s="263"/>
      <c r="L38" s="263"/>
      <c r="M38" s="264"/>
    </row>
    <row r="39" spans="1:13" ht="15.75" x14ac:dyDescent="0.25">
      <c r="A39" s="146"/>
      <c r="B39" s="146"/>
      <c r="C39" s="146"/>
      <c r="D39" s="146"/>
      <c r="E39" s="146"/>
      <c r="F39" s="146"/>
      <c r="G39" s="162"/>
      <c r="H39" s="158"/>
      <c r="I39" s="158"/>
      <c r="J39" s="158"/>
      <c r="K39" s="141"/>
      <c r="L39" s="141"/>
      <c r="M39" s="141"/>
    </row>
    <row r="40" spans="1:13" ht="15.75" x14ac:dyDescent="0.25">
      <c r="A40" s="146"/>
      <c r="B40" s="146"/>
      <c r="C40" s="146"/>
      <c r="D40" s="146"/>
      <c r="E40" s="146"/>
      <c r="F40" s="146"/>
      <c r="G40" s="162"/>
      <c r="H40" s="158"/>
      <c r="I40" s="158"/>
      <c r="J40" s="158"/>
      <c r="K40" s="141"/>
      <c r="L40" s="141"/>
      <c r="M40" s="141"/>
    </row>
    <row r="41" spans="1:13" ht="15.75" x14ac:dyDescent="0.25">
      <c r="A41" s="146"/>
      <c r="B41" s="146"/>
      <c r="C41" s="146"/>
      <c r="D41" s="146"/>
      <c r="E41" s="146"/>
      <c r="F41" s="146"/>
      <c r="G41" s="141"/>
      <c r="H41" s="141"/>
      <c r="I41" s="141"/>
      <c r="J41" s="141"/>
      <c r="K41" s="141"/>
      <c r="L41" s="141"/>
      <c r="M41" s="141"/>
    </row>
  </sheetData>
  <sheetProtection algorithmName="SHA-512" hashValue="/B6Cs0PFrGE7B0OFgFggW9Z4SNu606lFvtEzKooYHEnPoVqYzKWOwjP/UM/uDVu/kMxfxE0LIf1LsM+coq35lQ==" saltValue="MxM7vE0+7eKWeEJnMLdx/g==" spinCount="100000" sheet="1" objects="1" scenarios="1"/>
  <mergeCells count="59">
    <mergeCell ref="B38:G38"/>
    <mergeCell ref="I38:M38"/>
    <mergeCell ref="D22:E22"/>
    <mergeCell ref="F22:G22"/>
    <mergeCell ref="H22:I22"/>
    <mergeCell ref="D25:F25"/>
    <mergeCell ref="G25:H25"/>
    <mergeCell ref="A27:C27"/>
    <mergeCell ref="A29:E29"/>
    <mergeCell ref="H29:J29"/>
    <mergeCell ref="A30:E30"/>
    <mergeCell ref="H30:H33"/>
    <mergeCell ref="A32:E32"/>
    <mergeCell ref="A33:E33"/>
    <mergeCell ref="A31:E31"/>
    <mergeCell ref="I30:M33"/>
    <mergeCell ref="F23:G23"/>
    <mergeCell ref="H23:I23"/>
    <mergeCell ref="J23:K23"/>
    <mergeCell ref="I25:K25"/>
    <mergeCell ref="L25:M25"/>
    <mergeCell ref="B17:F17"/>
    <mergeCell ref="I17:M17"/>
    <mergeCell ref="H21:I21"/>
    <mergeCell ref="I15:M15"/>
    <mergeCell ref="I16:M16"/>
    <mergeCell ref="A1:C1"/>
    <mergeCell ref="A8:F8"/>
    <mergeCell ref="B11:F11"/>
    <mergeCell ref="B15:F15"/>
    <mergeCell ref="B16:F16"/>
    <mergeCell ref="B12:F12"/>
    <mergeCell ref="H8:M8"/>
    <mergeCell ref="B10:F10"/>
    <mergeCell ref="I10:M10"/>
    <mergeCell ref="A3:B3"/>
    <mergeCell ref="A4:F4"/>
    <mergeCell ref="I11:M11"/>
    <mergeCell ref="B13:F13"/>
    <mergeCell ref="I13:M13"/>
    <mergeCell ref="B14:F14"/>
    <mergeCell ref="I14:M14"/>
    <mergeCell ref="I12:M12"/>
    <mergeCell ref="B37:M37"/>
    <mergeCell ref="A35:J35"/>
    <mergeCell ref="B20:C20"/>
    <mergeCell ref="D20:E20"/>
    <mergeCell ref="F20:G20"/>
    <mergeCell ref="H20:I20"/>
    <mergeCell ref="J20:K20"/>
    <mergeCell ref="H27:M27"/>
    <mergeCell ref="B21:C21"/>
    <mergeCell ref="J22:K22"/>
    <mergeCell ref="B23:C23"/>
    <mergeCell ref="D23:E23"/>
    <mergeCell ref="B22:C22"/>
    <mergeCell ref="D21:E21"/>
    <mergeCell ref="F21:G21"/>
    <mergeCell ref="J21:K21"/>
  </mergeCells>
  <pageMargins left="0.7" right="0.7" top="0.78740157499999996" bottom="0.78740157499999996" header="0.3" footer="0.3"/>
  <pageSetup paperSize="9" scale="68" orientation="landscape" r:id="rId1"/>
  <headerFooter>
    <oddFooter>&amp;LVersion: Januar 2023&amp;CLandkreis Marburg-Biedenkopf
Bearbeitungsdatum: &amp;D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4">
    <pageSetUpPr fitToPage="1"/>
  </sheetPr>
  <dimension ref="A1:H38"/>
  <sheetViews>
    <sheetView view="pageLayout" zoomScaleNormal="100" workbookViewId="0">
      <selection activeCell="G34" sqref="G34"/>
    </sheetView>
  </sheetViews>
  <sheetFormatPr baseColWidth="10" defaultRowHeight="15" x14ac:dyDescent="0.25"/>
  <cols>
    <col min="1" max="1" width="6.7109375" style="20" customWidth="1"/>
    <col min="2" max="2" width="40.140625" style="20" customWidth="1"/>
    <col min="3" max="4" width="11.42578125" style="20"/>
    <col min="5" max="6" width="11.42578125" style="20" customWidth="1"/>
    <col min="7" max="7" width="20.85546875" style="20" customWidth="1"/>
    <col min="8" max="16384" width="11.42578125" style="20"/>
  </cols>
  <sheetData>
    <row r="1" spans="1:7" ht="20.100000000000001" customHeight="1" x14ac:dyDescent="0.25">
      <c r="A1" s="308" t="s">
        <v>163</v>
      </c>
      <c r="B1" s="309"/>
      <c r="C1" s="309"/>
      <c r="D1" s="309"/>
      <c r="E1" s="310" t="s">
        <v>34</v>
      </c>
      <c r="F1" s="310"/>
      <c r="G1" s="310"/>
    </row>
    <row r="2" spans="1:7" ht="20.100000000000001" customHeight="1" x14ac:dyDescent="0.25">
      <c r="A2" s="309"/>
      <c r="B2" s="309"/>
      <c r="C2" s="309"/>
      <c r="D2" s="309"/>
      <c r="E2" s="20" t="s">
        <v>101</v>
      </c>
      <c r="F2" s="312">
        <f>Deckblatt!B11</f>
        <v>0</v>
      </c>
      <c r="G2" s="312"/>
    </row>
    <row r="3" spans="1:7" ht="30" customHeight="1" x14ac:dyDescent="0.25">
      <c r="A3" s="163"/>
      <c r="B3" s="311" t="s">
        <v>164</v>
      </c>
      <c r="C3" s="311"/>
      <c r="D3" s="311"/>
      <c r="E3" s="311"/>
      <c r="F3" s="311"/>
      <c r="G3" s="164" t="s">
        <v>159</v>
      </c>
    </row>
    <row r="4" spans="1:7" x14ac:dyDescent="0.25">
      <c r="A4" s="165" t="s">
        <v>81</v>
      </c>
      <c r="B4" s="261"/>
      <c r="C4" s="261"/>
      <c r="D4" s="261"/>
      <c r="E4" s="261"/>
      <c r="F4" s="261"/>
      <c r="G4" s="131"/>
    </row>
    <row r="5" spans="1:7" x14ac:dyDescent="0.25">
      <c r="A5" s="45" t="s">
        <v>82</v>
      </c>
      <c r="B5" s="261"/>
      <c r="C5" s="261"/>
      <c r="D5" s="261"/>
      <c r="E5" s="261"/>
      <c r="F5" s="261"/>
      <c r="G5" s="131"/>
    </row>
    <row r="6" spans="1:7" x14ac:dyDescent="0.25">
      <c r="A6" s="45" t="s">
        <v>83</v>
      </c>
      <c r="B6" s="261"/>
      <c r="C6" s="261"/>
      <c r="D6" s="261"/>
      <c r="E6" s="261"/>
      <c r="F6" s="261"/>
      <c r="G6" s="131"/>
    </row>
    <row r="7" spans="1:7" x14ac:dyDescent="0.25">
      <c r="A7" s="45" t="s">
        <v>84</v>
      </c>
      <c r="B7" s="261"/>
      <c r="C7" s="261"/>
      <c r="D7" s="261"/>
      <c r="E7" s="261"/>
      <c r="F7" s="261"/>
      <c r="G7" s="131"/>
    </row>
    <row r="8" spans="1:7" x14ac:dyDescent="0.25">
      <c r="A8" s="45" t="s">
        <v>85</v>
      </c>
      <c r="B8" s="261"/>
      <c r="C8" s="261"/>
      <c r="D8" s="261"/>
      <c r="E8" s="261"/>
      <c r="F8" s="261"/>
      <c r="G8" s="131"/>
    </row>
    <row r="9" spans="1:7" x14ac:dyDescent="0.25">
      <c r="A9" s="45" t="s">
        <v>86</v>
      </c>
      <c r="B9" s="261"/>
      <c r="C9" s="261"/>
      <c r="D9" s="261"/>
      <c r="E9" s="261"/>
      <c r="F9" s="261"/>
      <c r="G9" s="131"/>
    </row>
    <row r="10" spans="1:7" x14ac:dyDescent="0.25">
      <c r="A10" s="45" t="s">
        <v>87</v>
      </c>
      <c r="B10" s="261"/>
      <c r="C10" s="261"/>
      <c r="D10" s="261"/>
      <c r="E10" s="261"/>
      <c r="F10" s="261"/>
      <c r="G10" s="131"/>
    </row>
    <row r="11" spans="1:7" x14ac:dyDescent="0.25">
      <c r="A11" s="45" t="s">
        <v>88</v>
      </c>
      <c r="B11" s="261"/>
      <c r="C11" s="261"/>
      <c r="D11" s="261"/>
      <c r="E11" s="261"/>
      <c r="F11" s="261"/>
      <c r="G11" s="131"/>
    </row>
    <row r="12" spans="1:7" x14ac:dyDescent="0.25">
      <c r="A12" s="45" t="s">
        <v>89</v>
      </c>
      <c r="B12" s="261"/>
      <c r="C12" s="261"/>
      <c r="D12" s="261"/>
      <c r="E12" s="261"/>
      <c r="F12" s="261"/>
      <c r="G12" s="131"/>
    </row>
    <row r="13" spans="1:7" x14ac:dyDescent="0.25">
      <c r="A13" s="45" t="s">
        <v>90</v>
      </c>
      <c r="B13" s="261"/>
      <c r="C13" s="261"/>
      <c r="D13" s="261"/>
      <c r="E13" s="261"/>
      <c r="F13" s="261"/>
      <c r="G13" s="131"/>
    </row>
    <row r="14" spans="1:7" x14ac:dyDescent="0.25">
      <c r="A14" s="45" t="s">
        <v>91</v>
      </c>
      <c r="B14" s="261"/>
      <c r="C14" s="261"/>
      <c r="D14" s="261"/>
      <c r="E14" s="261"/>
      <c r="F14" s="261"/>
      <c r="G14" s="131"/>
    </row>
    <row r="15" spans="1:7" x14ac:dyDescent="0.25">
      <c r="A15" s="45" t="s">
        <v>92</v>
      </c>
      <c r="B15" s="261"/>
      <c r="C15" s="261"/>
      <c r="D15" s="261"/>
      <c r="E15" s="261"/>
      <c r="F15" s="261"/>
      <c r="G15" s="131"/>
    </row>
    <row r="16" spans="1:7" x14ac:dyDescent="0.25">
      <c r="A16" s="45" t="s">
        <v>93</v>
      </c>
      <c r="B16" s="261"/>
      <c r="C16" s="261"/>
      <c r="D16" s="261"/>
      <c r="E16" s="261"/>
      <c r="F16" s="261"/>
      <c r="G16" s="131"/>
    </row>
    <row r="17" spans="1:8" x14ac:dyDescent="0.25">
      <c r="A17" s="45" t="s">
        <v>94</v>
      </c>
      <c r="B17" s="261"/>
      <c r="C17" s="261"/>
      <c r="D17" s="261"/>
      <c r="E17" s="261"/>
      <c r="F17" s="261"/>
      <c r="G17" s="131"/>
    </row>
    <row r="18" spans="1:8" x14ac:dyDescent="0.25">
      <c r="A18" s="45" t="s">
        <v>95</v>
      </c>
      <c r="B18" s="261"/>
      <c r="C18" s="261"/>
      <c r="D18" s="261"/>
      <c r="E18" s="261"/>
      <c r="F18" s="261"/>
      <c r="G18" s="131"/>
    </row>
    <row r="19" spans="1:8" x14ac:dyDescent="0.25">
      <c r="A19" s="45" t="s">
        <v>96</v>
      </c>
      <c r="B19" s="261"/>
      <c r="C19" s="261"/>
      <c r="D19" s="261"/>
      <c r="E19" s="261"/>
      <c r="F19" s="261"/>
      <c r="G19" s="131"/>
    </row>
    <row r="20" spans="1:8" x14ac:dyDescent="0.25">
      <c r="A20" s="45" t="s">
        <v>97</v>
      </c>
      <c r="B20" s="261"/>
      <c r="C20" s="261"/>
      <c r="D20" s="261"/>
      <c r="E20" s="261"/>
      <c r="F20" s="261"/>
      <c r="G20" s="131"/>
    </row>
    <row r="21" spans="1:8" x14ac:dyDescent="0.25">
      <c r="A21" s="45" t="s">
        <v>98</v>
      </c>
      <c r="B21" s="261"/>
      <c r="C21" s="261"/>
      <c r="D21" s="261"/>
      <c r="E21" s="261"/>
      <c r="F21" s="261"/>
      <c r="G21" s="131"/>
    </row>
    <row r="22" spans="1:8" x14ac:dyDescent="0.25">
      <c r="A22" s="45" t="s">
        <v>99</v>
      </c>
      <c r="B22" s="261"/>
      <c r="C22" s="261"/>
      <c r="D22" s="261"/>
      <c r="E22" s="261"/>
      <c r="F22" s="261"/>
      <c r="G22" s="131"/>
    </row>
    <row r="23" spans="1:8" x14ac:dyDescent="0.25">
      <c r="A23" s="45" t="s">
        <v>100</v>
      </c>
      <c r="B23" s="261"/>
      <c r="C23" s="261"/>
      <c r="D23" s="261"/>
      <c r="E23" s="261"/>
      <c r="F23" s="261"/>
      <c r="G23" s="131"/>
    </row>
    <row r="24" spans="1:8" x14ac:dyDescent="0.25">
      <c r="A24" s="45"/>
      <c r="B24" s="305">
        <f>COUNTA(B4:F23)</f>
        <v>0</v>
      </c>
      <c r="C24" s="305"/>
      <c r="D24" s="305"/>
      <c r="E24" s="305"/>
      <c r="F24" s="305"/>
      <c r="G24" s="46">
        <f>SUM(G4:G23)</f>
        <v>0</v>
      </c>
    </row>
    <row r="25" spans="1:8" x14ac:dyDescent="0.25">
      <c r="F25" s="23"/>
      <c r="G25" s="166"/>
      <c r="H25" s="23"/>
    </row>
    <row r="26" spans="1:8" ht="15.75" x14ac:dyDescent="0.25">
      <c r="A26" s="306" t="s">
        <v>182</v>
      </c>
      <c r="B26" s="306"/>
      <c r="C26" s="306"/>
      <c r="D26" s="306"/>
      <c r="E26" s="306"/>
      <c r="F26" s="306"/>
      <c r="G26" s="306"/>
      <c r="H26" s="247"/>
    </row>
    <row r="28" spans="1:8" x14ac:dyDescent="0.25">
      <c r="A28" s="297" t="s">
        <v>36</v>
      </c>
      <c r="B28" s="297"/>
      <c r="D28" s="298">
        <f>'Gruppe 1'!E26+'Gruppe 2'!E26+'Gruppe 3'!E26+'Gruppe 4'!E26+'Gruppe 5'!E26+'Gruppe 6'!E26+'Gruppe 7'!E26+'Gruppe 8'!E26+'Gruppe 9'!E26+'Gruppe 10'!E26</f>
        <v>0</v>
      </c>
      <c r="E28" s="298"/>
      <c r="F28" s="167"/>
    </row>
    <row r="29" spans="1:8" x14ac:dyDescent="0.25">
      <c r="A29" s="297" t="s">
        <v>104</v>
      </c>
      <c r="B29" s="297"/>
      <c r="D29" s="298">
        <f>G24</f>
        <v>0</v>
      </c>
      <c r="E29" s="298"/>
      <c r="F29" s="168" t="s">
        <v>50</v>
      </c>
      <c r="G29" s="169">
        <f>D30-D29</f>
        <v>0</v>
      </c>
    </row>
    <row r="30" spans="1:8" x14ac:dyDescent="0.25">
      <c r="A30" s="297" t="s">
        <v>105</v>
      </c>
      <c r="B30" s="297"/>
      <c r="D30" s="298">
        <f>Personal!G86</f>
        <v>0</v>
      </c>
      <c r="E30" s="297"/>
      <c r="F30" s="170"/>
    </row>
    <row r="31" spans="1:8" x14ac:dyDescent="0.25">
      <c r="A31" s="266"/>
      <c r="B31" s="266"/>
      <c r="G31" s="23"/>
      <c r="H31" s="23"/>
    </row>
    <row r="32" spans="1:8" x14ac:dyDescent="0.25">
      <c r="A32" s="297" t="s">
        <v>35</v>
      </c>
      <c r="B32" s="297"/>
      <c r="D32" s="298">
        <f>SUM('Gruppe 1'!G42+'Gruppe 1'!G59+'Gruppe 1'!G76+'Gruppe 2'!G42+'Gruppe 2'!G59+'Gruppe 2'!G76+'Gruppe 3'!G42+'Gruppe 3'!G59+'Gruppe 3'!G76+'Gruppe 4'!G42+'Gruppe 4'!G59+'Gruppe 4'!G76+'Gruppe 5'!G42+'Gruppe 5'!G59+'Gruppe 5'!G76+'Gruppe 6'!G42+'Gruppe 6'!G59+'Gruppe 6'!G76+'Gruppe 7'!G42+'Gruppe 7'!G59+'Gruppe 7'!G76+'Gruppe 8'!G42+'Gruppe 8'!G59+'Gruppe 8'!G76+'Gruppe 9'!G42+'Gruppe 9'!G59+'Gruppe 9'!G76+'Gruppe 10'!G42+'Gruppe 10'!G59+'Gruppe 10'!G76)</f>
        <v>0</v>
      </c>
      <c r="E32" s="299"/>
      <c r="G32" s="23"/>
      <c r="H32" s="23"/>
    </row>
    <row r="33" spans="1:8" x14ac:dyDescent="0.25">
      <c r="A33" s="307" t="s">
        <v>180</v>
      </c>
      <c r="B33" s="307"/>
      <c r="D33" s="303">
        <f>ROUND(D32*0.15,2)</f>
        <v>0</v>
      </c>
      <c r="E33" s="304"/>
      <c r="G33" s="246"/>
      <c r="H33" s="246"/>
    </row>
    <row r="34" spans="1:8" x14ac:dyDescent="0.25">
      <c r="A34" s="300" t="s">
        <v>181</v>
      </c>
      <c r="B34" s="301"/>
      <c r="D34" s="302">
        <f>SUM(D32:E33)</f>
        <v>0</v>
      </c>
      <c r="E34" s="302"/>
      <c r="G34" s="245"/>
      <c r="H34" s="245"/>
    </row>
    <row r="35" spans="1:8" x14ac:dyDescent="0.25">
      <c r="A35" s="266"/>
      <c r="B35" s="266"/>
      <c r="F35" s="168" t="s">
        <v>50</v>
      </c>
      <c r="G35" s="169">
        <f>D36-D34</f>
        <v>0</v>
      </c>
    </row>
    <row r="36" spans="1:8" x14ac:dyDescent="0.25">
      <c r="A36" s="297" t="s">
        <v>37</v>
      </c>
      <c r="B36" s="297"/>
      <c r="D36" s="298">
        <f>SUM(Personal!G15+Personal!G49+Personal!G69)</f>
        <v>0</v>
      </c>
      <c r="E36" s="299"/>
      <c r="F36" s="171"/>
      <c r="G36" s="166"/>
    </row>
    <row r="37" spans="1:8" x14ac:dyDescent="0.25">
      <c r="A37" s="172"/>
      <c r="B37" s="172"/>
      <c r="C37" s="173"/>
      <c r="D37" s="174"/>
      <c r="E37" s="175"/>
      <c r="F37" s="23"/>
      <c r="G37" s="23"/>
    </row>
    <row r="38" spans="1:8" ht="36.75" customHeight="1" x14ac:dyDescent="0.25">
      <c r="A38" s="295" t="s">
        <v>161</v>
      </c>
      <c r="B38" s="296"/>
      <c r="C38" s="296"/>
      <c r="D38" s="296"/>
      <c r="E38" s="296"/>
      <c r="F38" s="296"/>
      <c r="G38" s="296"/>
    </row>
  </sheetData>
  <sheetProtection algorithmName="SHA-512" hashValue="LyIWrWJKHiHzehIixy2eKuSeE5DLmXHkxXaEUcfmJd7bY3qK6iNdAjRDT5zzm+w8Nsg3ZF00/JlOVQDRryShOQ==" saltValue="YAHmZS1GtxxRbHrpur8LEA==" spinCount="100000" sheet="1" objects="1" scenarios="1"/>
  <protectedRanges>
    <protectedRange sqref="B4:G18" name="Neuanträge"/>
    <protectedRange sqref="B19:G24" name="Folgeanträge"/>
  </protectedRanges>
  <mergeCells count="43">
    <mergeCell ref="A33:B33"/>
    <mergeCell ref="B15:F15"/>
    <mergeCell ref="B9:F9"/>
    <mergeCell ref="A1:D2"/>
    <mergeCell ref="E1:G1"/>
    <mergeCell ref="B3:F3"/>
    <mergeCell ref="B4:F4"/>
    <mergeCell ref="B5:F5"/>
    <mergeCell ref="B6:F6"/>
    <mergeCell ref="B7:F7"/>
    <mergeCell ref="B8:F8"/>
    <mergeCell ref="F2:G2"/>
    <mergeCell ref="B10:F10"/>
    <mergeCell ref="B11:F11"/>
    <mergeCell ref="B12:F12"/>
    <mergeCell ref="B13:F13"/>
    <mergeCell ref="B24:F24"/>
    <mergeCell ref="A26:G26"/>
    <mergeCell ref="B23:F23"/>
    <mergeCell ref="B16:F16"/>
    <mergeCell ref="B17:F17"/>
    <mergeCell ref="B18:F18"/>
    <mergeCell ref="B19:F19"/>
    <mergeCell ref="B20:F20"/>
    <mergeCell ref="B21:F21"/>
    <mergeCell ref="B22:F22"/>
    <mergeCell ref="B14:F14"/>
    <mergeCell ref="A38:G38"/>
    <mergeCell ref="A36:B36"/>
    <mergeCell ref="D28:E28"/>
    <mergeCell ref="D32:E32"/>
    <mergeCell ref="D36:E36"/>
    <mergeCell ref="A29:B29"/>
    <mergeCell ref="D29:E29"/>
    <mergeCell ref="A30:B30"/>
    <mergeCell ref="D30:E30"/>
    <mergeCell ref="A28:B28"/>
    <mergeCell ref="A31:B31"/>
    <mergeCell ref="A32:B32"/>
    <mergeCell ref="A35:B35"/>
    <mergeCell ref="A34:B34"/>
    <mergeCell ref="D34:E34"/>
    <mergeCell ref="D33:E33"/>
  </mergeCells>
  <pageMargins left="0.70866141732283472" right="0.70866141732283472" top="0.78740157480314965" bottom="0.78740157480314965" header="0.31496062992125984" footer="0.31496062992125984"/>
  <pageSetup paperSize="9" scale="77" orientation="portrait" r:id="rId1"/>
  <headerFooter>
    <oddFooter>&amp;LVersion: Januar 2023&amp;CLandkreis Marburg-Biedenkopf
Bearbeitungsdatum: 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5">
    <pageSetUpPr fitToPage="1"/>
  </sheetPr>
  <dimension ref="A1:N84"/>
  <sheetViews>
    <sheetView view="pageLayout" zoomScaleNormal="90" workbookViewId="0">
      <selection activeCell="C50" sqref="C50"/>
    </sheetView>
  </sheetViews>
  <sheetFormatPr baseColWidth="10" defaultRowHeight="15" x14ac:dyDescent="0.25"/>
  <cols>
    <col min="1" max="1" width="33.5703125" style="20" customWidth="1"/>
    <col min="2" max="2" width="26" style="20" customWidth="1"/>
    <col min="3" max="3" width="23.85546875" style="20" customWidth="1"/>
    <col min="4" max="4" width="16.28515625" style="20" customWidth="1"/>
    <col min="5" max="5" width="25.140625" style="20" customWidth="1"/>
    <col min="6" max="6" width="11.28515625" style="20" customWidth="1"/>
    <col min="7" max="7" width="22.7109375" style="20" customWidth="1"/>
    <col min="8" max="8" width="5.42578125" style="20" customWidth="1"/>
    <col min="9" max="16384" width="11.42578125" style="20"/>
  </cols>
  <sheetData>
    <row r="1" spans="1:8" ht="16.5" customHeight="1" x14ac:dyDescent="0.35">
      <c r="A1" s="313" t="s">
        <v>165</v>
      </c>
      <c r="B1" s="314"/>
      <c r="C1" s="314"/>
      <c r="D1" s="314"/>
      <c r="E1" s="314"/>
      <c r="F1" s="314"/>
      <c r="G1" s="314"/>
      <c r="H1" s="23"/>
    </row>
    <row r="2" spans="1:8" ht="21" x14ac:dyDescent="0.35">
      <c r="A2" s="176"/>
      <c r="B2" s="321" t="s">
        <v>166</v>
      </c>
      <c r="C2" s="321"/>
      <c r="D2" s="177">
        <f>Deckblatt!D6</f>
        <v>0</v>
      </c>
      <c r="E2" s="176"/>
      <c r="F2" s="176"/>
      <c r="G2" s="176"/>
      <c r="H2" s="178"/>
    </row>
    <row r="3" spans="1:8" ht="21" x14ac:dyDescent="0.35">
      <c r="A3" s="179"/>
      <c r="B3" s="180"/>
      <c r="C3" s="180"/>
      <c r="D3" s="181"/>
      <c r="E3" s="179"/>
      <c r="F3" s="179"/>
      <c r="G3" s="179"/>
      <c r="H3" s="178"/>
    </row>
    <row r="4" spans="1:8" ht="15.75" x14ac:dyDescent="0.25">
      <c r="A4" s="322" t="s">
        <v>33</v>
      </c>
      <c r="B4" s="323"/>
      <c r="C4" s="323"/>
      <c r="D4" s="323"/>
      <c r="E4" s="323"/>
      <c r="F4" s="323"/>
      <c r="G4" s="323"/>
      <c r="H4" s="178"/>
    </row>
    <row r="5" spans="1:8" x14ac:dyDescent="0.25">
      <c r="A5" s="23" t="s">
        <v>51</v>
      </c>
      <c r="B5" s="23"/>
      <c r="C5" s="23"/>
      <c r="D5" s="23"/>
      <c r="E5" s="23"/>
      <c r="F5" s="297">
        <f>Deckblatt!B21</f>
        <v>0</v>
      </c>
      <c r="G5" s="297"/>
      <c r="H5" s="53"/>
    </row>
    <row r="6" spans="1:8" x14ac:dyDescent="0.25">
      <c r="A6" s="23"/>
      <c r="B6" s="23"/>
      <c r="C6" s="23"/>
      <c r="D6" s="23"/>
      <c r="E6" s="23"/>
      <c r="F6" s="53"/>
      <c r="G6" s="53"/>
      <c r="H6" s="53"/>
    </row>
    <row r="7" spans="1:8" ht="24.95" customHeight="1" x14ac:dyDescent="0.3">
      <c r="A7" s="316" t="s">
        <v>21</v>
      </c>
      <c r="B7" s="317"/>
      <c r="C7" s="317"/>
      <c r="D7" s="317"/>
      <c r="E7" s="317"/>
      <c r="F7" s="317"/>
      <c r="G7" s="317"/>
      <c r="H7" s="136"/>
    </row>
    <row r="8" spans="1:8" ht="20.100000000000001" customHeight="1" x14ac:dyDescent="0.35">
      <c r="A8" s="318" t="s">
        <v>22</v>
      </c>
      <c r="B8" s="319"/>
      <c r="C8" s="319"/>
      <c r="D8" s="319"/>
      <c r="E8" s="319"/>
      <c r="F8" s="319"/>
      <c r="G8" s="319"/>
      <c r="H8" s="182"/>
    </row>
    <row r="9" spans="1:8" ht="20.100000000000001" customHeight="1" x14ac:dyDescent="0.35">
      <c r="A9" s="320" t="s">
        <v>23</v>
      </c>
      <c r="B9" s="320"/>
      <c r="C9" s="320"/>
      <c r="D9" s="320"/>
      <c r="E9" s="320"/>
      <c r="F9" s="320"/>
      <c r="G9" s="320"/>
      <c r="H9" s="183"/>
    </row>
    <row r="10" spans="1:8" ht="20.100000000000001" customHeight="1" x14ac:dyDescent="0.3">
      <c r="A10" s="184"/>
      <c r="B10" s="184"/>
      <c r="C10" s="184"/>
      <c r="D10" s="184"/>
      <c r="E10" s="184"/>
      <c r="F10" s="184"/>
      <c r="G10" s="184"/>
      <c r="H10" s="185"/>
    </row>
    <row r="11" spans="1:8" x14ac:dyDescent="0.25">
      <c r="A11" s="315" t="s">
        <v>26</v>
      </c>
      <c r="B11" s="315"/>
      <c r="C11" s="315"/>
      <c r="D11" s="315"/>
      <c r="E11" s="315"/>
      <c r="F11" s="315"/>
      <c r="G11" s="186"/>
    </row>
    <row r="12" spans="1:8" ht="15.75" customHeight="1" x14ac:dyDescent="0.25">
      <c r="A12" s="315" t="s">
        <v>27</v>
      </c>
      <c r="B12" s="315"/>
      <c r="C12" s="315"/>
      <c r="D12" s="315"/>
      <c r="E12" s="315"/>
      <c r="F12" s="315"/>
      <c r="G12" s="186"/>
    </row>
    <row r="13" spans="1:8" ht="15.75" customHeight="1" x14ac:dyDescent="0.25">
      <c r="A13" s="315" t="s">
        <v>28</v>
      </c>
      <c r="B13" s="315"/>
      <c r="C13" s="315"/>
      <c r="D13" s="315"/>
      <c r="E13" s="315"/>
      <c r="F13" s="315"/>
      <c r="G13" s="186"/>
    </row>
    <row r="14" spans="1:8" ht="15.75" customHeight="1" x14ac:dyDescent="0.25">
      <c r="A14" s="187"/>
      <c r="B14" s="187"/>
      <c r="C14" s="187"/>
      <c r="D14" s="187"/>
      <c r="E14" s="187"/>
      <c r="F14" s="187"/>
      <c r="G14" s="186"/>
    </row>
    <row r="15" spans="1:8" x14ac:dyDescent="0.25">
      <c r="A15" s="315" t="s">
        <v>29</v>
      </c>
      <c r="B15" s="315"/>
      <c r="C15" s="315"/>
      <c r="D15" s="315"/>
      <c r="E15" s="315"/>
      <c r="F15" s="315"/>
      <c r="G15" s="315"/>
    </row>
    <row r="16" spans="1:8" ht="15.75" customHeight="1" x14ac:dyDescent="0.25">
      <c r="A16" s="315" t="s">
        <v>30</v>
      </c>
      <c r="B16" s="315"/>
      <c r="C16" s="315"/>
      <c r="D16" s="315"/>
      <c r="E16" s="315"/>
      <c r="F16" s="315"/>
      <c r="G16" s="315"/>
    </row>
    <row r="17" spans="1:11" ht="15.75" customHeight="1" x14ac:dyDescent="0.25">
      <c r="A17" s="188"/>
      <c r="B17" s="188"/>
      <c r="C17" s="188"/>
      <c r="D17" s="188"/>
      <c r="E17" s="188"/>
      <c r="F17" s="188"/>
      <c r="G17" s="188"/>
    </row>
    <row r="18" spans="1:11" ht="35.1" customHeight="1" x14ac:dyDescent="0.25">
      <c r="A18" s="359" t="s">
        <v>24</v>
      </c>
      <c r="B18" s="359"/>
      <c r="C18" s="359"/>
      <c r="D18" s="359"/>
      <c r="E18" s="359"/>
      <c r="F18" s="359"/>
    </row>
    <row r="19" spans="1:11" ht="35.1" customHeight="1" x14ac:dyDescent="0.25">
      <c r="A19" s="189"/>
      <c r="B19" s="189"/>
      <c r="C19" s="189"/>
      <c r="D19" s="189"/>
      <c r="E19" s="189"/>
      <c r="F19" s="189"/>
    </row>
    <row r="20" spans="1:11" s="136" customFormat="1" ht="60" customHeight="1" x14ac:dyDescent="0.25">
      <c r="A20" s="190"/>
      <c r="B20" s="191" t="s">
        <v>15</v>
      </c>
      <c r="C20" s="360" t="s">
        <v>25</v>
      </c>
      <c r="D20" s="361"/>
      <c r="E20" s="192" t="s">
        <v>16</v>
      </c>
      <c r="F20" s="360" t="s">
        <v>31</v>
      </c>
      <c r="G20" s="362"/>
      <c r="I20" s="324" t="str">
        <f>IF(C21+C22+C23+C24=0, "Bitte Tabelle ausfüllen!", ".")</f>
        <v>Bitte Tabelle ausfüllen!</v>
      </c>
      <c r="J20" s="324"/>
      <c r="K20" s="324"/>
    </row>
    <row r="21" spans="1:11" ht="15.75" customHeight="1" x14ac:dyDescent="0.25">
      <c r="A21" s="193" t="s">
        <v>17</v>
      </c>
      <c r="B21" s="193">
        <v>2.5</v>
      </c>
      <c r="C21" s="329"/>
      <c r="D21" s="330"/>
      <c r="E21" s="133"/>
      <c r="F21" s="331">
        <f>(B21*C21)+(B21*E21*2)</f>
        <v>0</v>
      </c>
      <c r="G21" s="332"/>
    </row>
    <row r="22" spans="1:11" ht="15.75" customHeight="1" x14ac:dyDescent="0.25">
      <c r="A22" s="193" t="s">
        <v>18</v>
      </c>
      <c r="B22" s="193">
        <v>1.5</v>
      </c>
      <c r="C22" s="329"/>
      <c r="D22" s="330"/>
      <c r="E22" s="133"/>
      <c r="F22" s="331">
        <f>(B22*C22)+(B22*E22*2)</f>
        <v>0</v>
      </c>
      <c r="G22" s="332"/>
    </row>
    <row r="23" spans="1:11" ht="15.75" customHeight="1" x14ac:dyDescent="0.25">
      <c r="A23" s="193" t="s">
        <v>19</v>
      </c>
      <c r="B23" s="193">
        <v>1</v>
      </c>
      <c r="C23" s="329"/>
      <c r="D23" s="330"/>
      <c r="E23" s="133"/>
      <c r="F23" s="331">
        <f>(B23*C23)+(B23*E23*3)</f>
        <v>0</v>
      </c>
      <c r="G23" s="332"/>
    </row>
    <row r="24" spans="1:11" ht="15.75" customHeight="1" x14ac:dyDescent="0.25">
      <c r="A24" s="193" t="s">
        <v>20</v>
      </c>
      <c r="B24" s="193">
        <v>1</v>
      </c>
      <c r="C24" s="329"/>
      <c r="D24" s="330"/>
      <c r="E24" s="130"/>
      <c r="F24" s="331">
        <f>(B24*C24)+((B24+2)*E24)</f>
        <v>0</v>
      </c>
      <c r="G24" s="332"/>
    </row>
    <row r="25" spans="1:11" ht="15.75" customHeight="1" x14ac:dyDescent="0.25">
      <c r="A25" s="333" t="s">
        <v>32</v>
      </c>
      <c r="B25" s="334"/>
      <c r="C25" s="335">
        <f>SUM(C21:D24)+SUM(E21:E24)</f>
        <v>0</v>
      </c>
      <c r="D25" s="336"/>
      <c r="E25" s="337"/>
      <c r="F25" s="338">
        <f>SUM(F21:F24)</f>
        <v>0</v>
      </c>
      <c r="G25" s="339"/>
      <c r="I25" s="325" t="str">
        <f>IF(F25&gt;25, "Bitte prüfen oder erläutern!", ".")</f>
        <v>.</v>
      </c>
      <c r="J25" s="325"/>
      <c r="K25" s="325"/>
    </row>
    <row r="26" spans="1:11" ht="15.75" customHeight="1" x14ac:dyDescent="0.25">
      <c r="A26" s="189"/>
      <c r="B26" s="189"/>
      <c r="C26" s="189"/>
      <c r="D26" s="189"/>
      <c r="E26" s="194">
        <f>SUM(E21:E24)</f>
        <v>0</v>
      </c>
      <c r="F26" s="189"/>
    </row>
    <row r="27" spans="1:11" ht="15.75" thickBot="1" x14ac:dyDescent="0.3"/>
    <row r="28" spans="1:11" ht="15" customHeight="1" x14ac:dyDescent="0.25">
      <c r="A28" s="353" t="s">
        <v>167</v>
      </c>
      <c r="B28" s="354"/>
      <c r="C28" s="354"/>
      <c r="D28" s="354"/>
      <c r="E28" s="354"/>
      <c r="F28" s="354"/>
      <c r="G28" s="354"/>
      <c r="H28" s="355"/>
    </row>
    <row r="29" spans="1:11" ht="15.75" thickBot="1" x14ac:dyDescent="0.3">
      <c r="A29" s="356"/>
      <c r="B29" s="357"/>
      <c r="C29" s="357"/>
      <c r="D29" s="357"/>
      <c r="E29" s="357"/>
      <c r="F29" s="357"/>
      <c r="G29" s="357"/>
      <c r="H29" s="358"/>
    </row>
    <row r="30" spans="1:11" x14ac:dyDescent="0.25">
      <c r="A30" s="195"/>
      <c r="B30" s="196"/>
      <c r="C30" s="196"/>
      <c r="D30" s="196"/>
      <c r="E30" s="196"/>
      <c r="F30" s="196"/>
      <c r="G30" s="196"/>
      <c r="H30" s="196"/>
      <c r="I30" s="21"/>
    </row>
    <row r="31" spans="1:11" ht="18.75" x14ac:dyDescent="0.3">
      <c r="A31" s="340" t="s">
        <v>177</v>
      </c>
      <c r="B31" s="340"/>
      <c r="C31" s="341"/>
      <c r="D31" s="341"/>
      <c r="E31" s="341"/>
      <c r="F31" s="341"/>
      <c r="G31" s="342"/>
      <c r="H31" s="342"/>
    </row>
    <row r="32" spans="1:11" ht="47.25" x14ac:dyDescent="0.25">
      <c r="A32" s="1" t="s">
        <v>0</v>
      </c>
      <c r="B32" s="2" t="s">
        <v>14</v>
      </c>
      <c r="C32" s="2" t="s">
        <v>1</v>
      </c>
      <c r="D32" s="2" t="s">
        <v>2</v>
      </c>
      <c r="E32" s="2" t="s">
        <v>3</v>
      </c>
      <c r="F32" s="2" t="s">
        <v>13</v>
      </c>
      <c r="G32" s="14" t="s">
        <v>4</v>
      </c>
      <c r="H32" s="15"/>
    </row>
    <row r="33" spans="1:14" ht="15.75" x14ac:dyDescent="0.25">
      <c r="A33" s="3" t="s">
        <v>5</v>
      </c>
      <c r="B33" s="3">
        <v>22.5</v>
      </c>
      <c r="C33" s="25"/>
      <c r="D33" s="25"/>
      <c r="E33" s="4">
        <f>IF(D33=0,C33,IF(D33=1,C33+1,IF(D33=2,C33+2,IF(D33=3,C33+3,IF(D33=4,C33+4,IF(D33=5,C33+5,IF(D33=6,C33+6,IF(D33=7,C33+7,IF(D33=8,C33+8)))))))))</f>
        <v>0</v>
      </c>
      <c r="F33" s="3">
        <v>0.2</v>
      </c>
      <c r="G33" s="12">
        <f>B33*E33*F33</f>
        <v>0</v>
      </c>
      <c r="H33" s="13"/>
      <c r="N33" s="198"/>
    </row>
    <row r="34" spans="1:14" ht="15.75" x14ac:dyDescent="0.25">
      <c r="A34" s="3"/>
      <c r="B34" s="3">
        <v>30</v>
      </c>
      <c r="C34" s="25"/>
      <c r="D34" s="25"/>
      <c r="E34" s="4">
        <f t="shared" ref="E34:E40" si="0">IF(D34=0,C34,IF(D34=1,C34+1,IF(D34=2,C34+2,IF(D34=3,C34+3,IF(D34=4,C34+4,IF(D34=5,C34+5,IF(D34=6,C34+6,IF(D34=7,C34+7,IF(D34=8,C34+8)))))))))</f>
        <v>0</v>
      </c>
      <c r="F34" s="3">
        <v>0.2</v>
      </c>
      <c r="G34" s="12">
        <f t="shared" ref="G34:G40" si="1">B34*E34*F34</f>
        <v>0</v>
      </c>
      <c r="H34" s="13"/>
    </row>
    <row r="35" spans="1:14" ht="15.75" x14ac:dyDescent="0.25">
      <c r="A35" s="3"/>
      <c r="B35" s="3">
        <v>42.5</v>
      </c>
      <c r="C35" s="25"/>
      <c r="D35" s="25"/>
      <c r="E35" s="4">
        <f t="shared" si="0"/>
        <v>0</v>
      </c>
      <c r="F35" s="3">
        <v>0.2</v>
      </c>
      <c r="G35" s="12">
        <f t="shared" si="1"/>
        <v>0</v>
      </c>
      <c r="H35" s="13"/>
    </row>
    <row r="36" spans="1:14" ht="15.75" x14ac:dyDescent="0.25">
      <c r="A36" s="3"/>
      <c r="B36" s="3">
        <v>50</v>
      </c>
      <c r="C36" s="26"/>
      <c r="D36" s="26"/>
      <c r="E36" s="4">
        <f t="shared" si="0"/>
        <v>0</v>
      </c>
      <c r="F36" s="3">
        <v>0.2</v>
      </c>
      <c r="G36" s="12">
        <f t="shared" si="1"/>
        <v>0</v>
      </c>
      <c r="H36" s="13"/>
    </row>
    <row r="37" spans="1:14" ht="15.75" x14ac:dyDescent="0.25">
      <c r="A37" s="5" t="s">
        <v>12</v>
      </c>
      <c r="B37" s="3">
        <v>22.5</v>
      </c>
      <c r="C37" s="26"/>
      <c r="D37" s="26"/>
      <c r="E37" s="4">
        <f t="shared" si="0"/>
        <v>0</v>
      </c>
      <c r="F37" s="3">
        <v>7.0000000000000007E-2</v>
      </c>
      <c r="G37" s="12">
        <f t="shared" si="1"/>
        <v>0</v>
      </c>
      <c r="H37" s="13"/>
    </row>
    <row r="38" spans="1:14" ht="15.75" x14ac:dyDescent="0.25">
      <c r="A38" s="5"/>
      <c r="B38" s="3">
        <v>30</v>
      </c>
      <c r="C38" s="26"/>
      <c r="D38" s="26"/>
      <c r="E38" s="4">
        <f t="shared" si="0"/>
        <v>0</v>
      </c>
      <c r="F38" s="3">
        <v>7.0000000000000007E-2</v>
      </c>
      <c r="G38" s="12">
        <f t="shared" si="1"/>
        <v>0</v>
      </c>
      <c r="H38" s="13"/>
    </row>
    <row r="39" spans="1:14" ht="15.75" x14ac:dyDescent="0.25">
      <c r="A39" s="5"/>
      <c r="B39" s="3">
        <v>42.5</v>
      </c>
      <c r="C39" s="26"/>
      <c r="D39" s="26"/>
      <c r="E39" s="4">
        <f t="shared" si="0"/>
        <v>0</v>
      </c>
      <c r="F39" s="3">
        <v>7.0000000000000007E-2</v>
      </c>
      <c r="G39" s="12">
        <f t="shared" si="1"/>
        <v>0</v>
      </c>
      <c r="H39" s="13"/>
    </row>
    <row r="40" spans="1:14" ht="15.75" x14ac:dyDescent="0.25">
      <c r="A40" s="3"/>
      <c r="B40" s="3">
        <v>50</v>
      </c>
      <c r="C40" s="26"/>
      <c r="D40" s="200"/>
      <c r="E40" s="4">
        <f t="shared" si="0"/>
        <v>0</v>
      </c>
      <c r="F40" s="3">
        <v>7.0000000000000007E-2</v>
      </c>
      <c r="G40" s="12">
        <f t="shared" si="1"/>
        <v>0</v>
      </c>
      <c r="H40" s="13"/>
      <c r="I40" s="31"/>
    </row>
    <row r="41" spans="1:14" ht="15.75" x14ac:dyDescent="0.25">
      <c r="A41" s="8" t="s">
        <v>7</v>
      </c>
      <c r="B41" s="55"/>
      <c r="C41" s="10">
        <f>SUM(C33:C40)</f>
        <v>0</v>
      </c>
      <c r="D41" s="56">
        <f>SUM(D37:D40)</f>
        <v>0</v>
      </c>
      <c r="E41" s="28"/>
      <c r="F41" s="19"/>
      <c r="G41" s="23"/>
      <c r="H41" s="23"/>
      <c r="I41" s="102" t="str">
        <f>IF(C41+C58+C75=C25, ".", "Hier muss der gleiche Wert wie in der obersten Tabelle, welche zur Berechnung der Kontrollsumme dient, stehen.")</f>
        <v>.</v>
      </c>
    </row>
    <row r="42" spans="1:14" ht="15.75" x14ac:dyDescent="0.25">
      <c r="A42" s="8" t="s">
        <v>8</v>
      </c>
      <c r="B42" s="55"/>
      <c r="C42" s="60"/>
      <c r="D42" s="61"/>
      <c r="E42" s="62"/>
      <c r="F42" s="63"/>
      <c r="G42" s="16">
        <f>SUM(G33:G40)</f>
        <v>0</v>
      </c>
      <c r="H42" s="17"/>
    </row>
    <row r="43" spans="1:14" s="21" customFormat="1" ht="15.75" x14ac:dyDescent="0.25">
      <c r="A43" s="32"/>
      <c r="B43" s="18"/>
      <c r="C43" s="18"/>
      <c r="D43" s="29"/>
      <c r="E43" s="30"/>
      <c r="G43" s="33"/>
      <c r="H43" s="34"/>
    </row>
    <row r="44" spans="1:14" ht="18.75" x14ac:dyDescent="0.3">
      <c r="A44" s="343" t="s">
        <v>178</v>
      </c>
      <c r="B44" s="343"/>
      <c r="C44" s="344"/>
      <c r="D44" s="344"/>
      <c r="E44" s="344"/>
      <c r="F44" s="344"/>
      <c r="G44" s="345"/>
      <c r="H44" s="345"/>
    </row>
    <row r="45" spans="1:14" ht="47.25" x14ac:dyDescent="0.25">
      <c r="A45" s="1" t="s">
        <v>0</v>
      </c>
      <c r="B45" s="2" t="s">
        <v>14</v>
      </c>
      <c r="C45" s="2" t="s">
        <v>1</v>
      </c>
      <c r="D45" s="2" t="s">
        <v>2</v>
      </c>
      <c r="E45" s="2" t="s">
        <v>3</v>
      </c>
      <c r="F45" s="2" t="s">
        <v>13</v>
      </c>
      <c r="G45" s="14" t="s">
        <v>4</v>
      </c>
      <c r="H45" s="15"/>
    </row>
    <row r="46" spans="1:14" ht="15.75" x14ac:dyDescent="0.25">
      <c r="A46" s="5" t="s">
        <v>5</v>
      </c>
      <c r="B46" s="3">
        <v>22.5</v>
      </c>
      <c r="C46" s="26"/>
      <c r="D46" s="26"/>
      <c r="E46" s="4">
        <f>IF(D46=0,C46,IF($D$58=1,C46+5,IF(AND($D$58=2,D46=2),C46+5,IF($D$58=2,C46+2.5,IF($D$58&gt;=3,C46+(D46*2))))))</f>
        <v>0</v>
      </c>
      <c r="F46" s="3">
        <v>0.2</v>
      </c>
      <c r="G46" s="12">
        <f>B46*((C46*F46)+((E46-C46)*0.07))</f>
        <v>0</v>
      </c>
      <c r="H46" s="13"/>
    </row>
    <row r="47" spans="1:14" ht="15.75" x14ac:dyDescent="0.25">
      <c r="A47" s="5"/>
      <c r="B47" s="3">
        <v>30</v>
      </c>
      <c r="C47" s="26"/>
      <c r="D47" s="26"/>
      <c r="E47" s="4">
        <f t="shared" ref="E47:E57" si="2">IF(D47=0,C47,IF($D$58=1,C47+5,IF(AND($D$58=2,D47=2),C47+5,IF($D$58=2,C47+2.5,IF($D$58&gt;=3,C47+(D47*2))))))</f>
        <v>0</v>
      </c>
      <c r="F47" s="3">
        <v>0.2</v>
      </c>
      <c r="G47" s="12">
        <f t="shared" ref="G47:G49" si="3">B47*((C47*F47)+((E47-C47)*0.07))</f>
        <v>0</v>
      </c>
      <c r="H47" s="13"/>
    </row>
    <row r="48" spans="1:14" ht="15.75" x14ac:dyDescent="0.25">
      <c r="A48" s="5"/>
      <c r="B48" s="3">
        <v>42.5</v>
      </c>
      <c r="C48" s="26"/>
      <c r="D48" s="26"/>
      <c r="E48" s="4">
        <f t="shared" si="2"/>
        <v>0</v>
      </c>
      <c r="F48" s="3">
        <v>0.2</v>
      </c>
      <c r="G48" s="12">
        <f t="shared" si="3"/>
        <v>0</v>
      </c>
      <c r="H48" s="13"/>
    </row>
    <row r="49" spans="1:9" ht="15.75" x14ac:dyDescent="0.25">
      <c r="A49" s="3"/>
      <c r="B49" s="3">
        <v>50</v>
      </c>
      <c r="C49" s="26"/>
      <c r="D49" s="26"/>
      <c r="E49" s="4">
        <f>IF(D49=0,C49,IF($D$58=1,C49+5,IF(AND($D$58=2,D49=2),C49+5,IF($D$58=2,C49+2.5,IF($D$58&gt;=3,C49+(D49*2))))))</f>
        <v>0</v>
      </c>
      <c r="F49" s="3">
        <v>0.2</v>
      </c>
      <c r="G49" s="12">
        <f t="shared" si="3"/>
        <v>0</v>
      </c>
      <c r="H49" s="13"/>
    </row>
    <row r="50" spans="1:9" ht="15.75" x14ac:dyDescent="0.25">
      <c r="A50" s="3" t="s">
        <v>11</v>
      </c>
      <c r="B50" s="3">
        <v>22.5</v>
      </c>
      <c r="C50" s="26"/>
      <c r="D50" s="26"/>
      <c r="E50" s="4">
        <f t="shared" si="2"/>
        <v>0</v>
      </c>
      <c r="F50" s="3">
        <v>7.0000000000000007E-2</v>
      </c>
      <c r="G50" s="12">
        <f t="shared" ref="G50:G57" si="4">B50*E50*F50</f>
        <v>0</v>
      </c>
      <c r="H50" s="13"/>
    </row>
    <row r="51" spans="1:9" ht="15.75" x14ac:dyDescent="0.25">
      <c r="A51" s="3"/>
      <c r="B51" s="3">
        <v>30</v>
      </c>
      <c r="C51" s="26"/>
      <c r="D51" s="26"/>
      <c r="E51" s="4">
        <f t="shared" si="2"/>
        <v>0</v>
      </c>
      <c r="F51" s="3">
        <v>7.0000000000000007E-2</v>
      </c>
      <c r="G51" s="12">
        <f t="shared" si="4"/>
        <v>0</v>
      </c>
      <c r="H51" s="13"/>
    </row>
    <row r="52" spans="1:9" ht="15.75" x14ac:dyDescent="0.25">
      <c r="A52" s="6"/>
      <c r="B52" s="3">
        <v>42.5</v>
      </c>
      <c r="C52" s="26"/>
      <c r="D52" s="26"/>
      <c r="E52" s="4">
        <f t="shared" si="2"/>
        <v>0</v>
      </c>
      <c r="F52" s="3">
        <v>7.0000000000000007E-2</v>
      </c>
      <c r="G52" s="12">
        <f t="shared" si="4"/>
        <v>0</v>
      </c>
      <c r="H52" s="13"/>
    </row>
    <row r="53" spans="1:9" ht="15.75" x14ac:dyDescent="0.25">
      <c r="A53" s="6"/>
      <c r="B53" s="3">
        <v>50</v>
      </c>
      <c r="C53" s="26"/>
      <c r="D53" s="26"/>
      <c r="E53" s="4">
        <f t="shared" si="2"/>
        <v>0</v>
      </c>
      <c r="F53" s="3">
        <v>7.0000000000000007E-2</v>
      </c>
      <c r="G53" s="12">
        <f t="shared" si="4"/>
        <v>0</v>
      </c>
      <c r="H53" s="13"/>
    </row>
    <row r="54" spans="1:9" ht="15.75" x14ac:dyDescent="0.25">
      <c r="A54" s="3" t="s">
        <v>6</v>
      </c>
      <c r="B54" s="3">
        <v>22.5</v>
      </c>
      <c r="C54" s="26"/>
      <c r="D54" s="36"/>
      <c r="E54" s="4">
        <f t="shared" si="2"/>
        <v>0</v>
      </c>
      <c r="F54" s="3">
        <v>0.06</v>
      </c>
      <c r="G54" s="12">
        <f t="shared" si="4"/>
        <v>0</v>
      </c>
      <c r="H54" s="13"/>
    </row>
    <row r="55" spans="1:9" ht="15.75" x14ac:dyDescent="0.25">
      <c r="A55" s="3"/>
      <c r="B55" s="3">
        <v>30</v>
      </c>
      <c r="C55" s="26"/>
      <c r="D55" s="36"/>
      <c r="E55" s="4">
        <f t="shared" si="2"/>
        <v>0</v>
      </c>
      <c r="F55" s="3">
        <v>0.06</v>
      </c>
      <c r="G55" s="12">
        <f t="shared" si="4"/>
        <v>0</v>
      </c>
      <c r="H55" s="13"/>
    </row>
    <row r="56" spans="1:9" ht="15.75" x14ac:dyDescent="0.25">
      <c r="A56" s="6"/>
      <c r="B56" s="3">
        <v>42.5</v>
      </c>
      <c r="C56" s="26"/>
      <c r="D56" s="36"/>
      <c r="E56" s="4">
        <f t="shared" si="2"/>
        <v>0</v>
      </c>
      <c r="F56" s="3">
        <v>0.06</v>
      </c>
      <c r="G56" s="12">
        <f t="shared" si="4"/>
        <v>0</v>
      </c>
      <c r="H56" s="13"/>
    </row>
    <row r="57" spans="1:9" ht="15.75" x14ac:dyDescent="0.25">
      <c r="A57" s="6"/>
      <c r="B57" s="6">
        <v>50</v>
      </c>
      <c r="C57" s="65"/>
      <c r="D57" s="66"/>
      <c r="E57" s="4">
        <f t="shared" si="2"/>
        <v>0</v>
      </c>
      <c r="F57" s="3">
        <v>0.06</v>
      </c>
      <c r="G57" s="12">
        <f t="shared" si="4"/>
        <v>0</v>
      </c>
      <c r="H57" s="13"/>
    </row>
    <row r="58" spans="1:9" ht="15.75" x14ac:dyDescent="0.25">
      <c r="A58" s="8" t="s">
        <v>7</v>
      </c>
      <c r="B58" s="55"/>
      <c r="C58" s="10">
        <f>SUM(C46:C57)</f>
        <v>0</v>
      </c>
      <c r="D58" s="10">
        <f>SUM(D46:D53)</f>
        <v>0</v>
      </c>
      <c r="E58" s="35"/>
      <c r="F58" s="35"/>
      <c r="I58" s="102" t="str">
        <f>IF(C25=C58+C41+C75, ".", "Hier muss der gleiche Wert wie in der obersten Tabelle, welche zur Berechnung der Kontrollsumme dient, stehen.")</f>
        <v>.</v>
      </c>
    </row>
    <row r="59" spans="1:9" ht="15.75" x14ac:dyDescent="0.25">
      <c r="A59" s="8" t="s">
        <v>8</v>
      </c>
      <c r="B59" s="55"/>
      <c r="C59" s="60"/>
      <c r="D59" s="55"/>
      <c r="E59" s="64"/>
      <c r="F59" s="63"/>
      <c r="G59" s="16">
        <f>SUM(G46:G57)</f>
        <v>0</v>
      </c>
      <c r="H59" s="17"/>
    </row>
    <row r="60" spans="1:9" ht="15.75" x14ac:dyDescent="0.25">
      <c r="A60" s="32"/>
      <c r="B60" s="18"/>
      <c r="C60" s="18"/>
      <c r="D60" s="18"/>
      <c r="E60" s="21"/>
      <c r="F60" s="21"/>
      <c r="G60" s="33"/>
      <c r="H60" s="34"/>
    </row>
    <row r="61" spans="1:9" ht="30" customHeight="1" x14ac:dyDescent="0.3">
      <c r="A61" s="350" t="s">
        <v>160</v>
      </c>
      <c r="B61" s="350"/>
      <c r="C61" s="351"/>
      <c r="D61" s="351"/>
      <c r="E61" s="351"/>
      <c r="F61" s="351"/>
      <c r="G61" s="352"/>
      <c r="H61" s="352"/>
    </row>
    <row r="62" spans="1:9" ht="47.25" x14ac:dyDescent="0.25">
      <c r="A62" s="1" t="s">
        <v>0</v>
      </c>
      <c r="B62" s="2" t="s">
        <v>14</v>
      </c>
      <c r="C62" s="2" t="s">
        <v>1</v>
      </c>
      <c r="D62" s="2" t="s">
        <v>2</v>
      </c>
      <c r="E62" s="2" t="s">
        <v>3</v>
      </c>
      <c r="F62" s="2" t="s">
        <v>13</v>
      </c>
      <c r="G62" s="14" t="s">
        <v>4</v>
      </c>
      <c r="H62" s="15"/>
    </row>
    <row r="63" spans="1:9" ht="15.75" x14ac:dyDescent="0.25">
      <c r="A63" s="5" t="s">
        <v>5</v>
      </c>
      <c r="B63" s="3">
        <v>22.5</v>
      </c>
      <c r="C63" s="26"/>
      <c r="D63" s="26"/>
      <c r="E63" s="4">
        <f>IF(D63=0,C63,IF($D$75=1,C63+5,IF(AND($D$75=2,D63=2),C63+5,IF($D$75=2,C63+2.5,IF($D$75&gt;=3,C63+(D63*2))))))</f>
        <v>0</v>
      </c>
      <c r="F63" s="3">
        <v>0.2</v>
      </c>
      <c r="G63" s="12">
        <f>B63*((C63*F63)+((E63-C63)*0.07))</f>
        <v>0</v>
      </c>
      <c r="H63" s="13"/>
    </row>
    <row r="64" spans="1:9" ht="15.75" x14ac:dyDescent="0.25">
      <c r="A64" s="5"/>
      <c r="B64" s="3">
        <v>30</v>
      </c>
      <c r="C64" s="26"/>
      <c r="D64" s="26"/>
      <c r="E64" s="4">
        <f t="shared" ref="E64:E74" si="5">IF(D64=0,C64,IF($D$75=1,C64+5,IF(AND($D$75=2,D64=2),C64+5,IF($D$75=2,C64+2.5,IF($D$75&gt;=3,C64+(D64*2))))))</f>
        <v>0</v>
      </c>
      <c r="F64" s="3">
        <v>0.2</v>
      </c>
      <c r="G64" s="12">
        <f t="shared" ref="G64:G66" si="6">B64*((C64*F64)+((E64-C64)*0.07))</f>
        <v>0</v>
      </c>
      <c r="H64" s="13"/>
    </row>
    <row r="65" spans="1:9" ht="15.75" x14ac:dyDescent="0.25">
      <c r="A65" s="5"/>
      <c r="B65" s="3">
        <v>42.5</v>
      </c>
      <c r="C65" s="26"/>
      <c r="D65" s="26"/>
      <c r="E65" s="4">
        <f t="shared" si="5"/>
        <v>0</v>
      </c>
      <c r="F65" s="3">
        <v>0.2</v>
      </c>
      <c r="G65" s="12">
        <f t="shared" si="6"/>
        <v>0</v>
      </c>
      <c r="H65" s="13"/>
    </row>
    <row r="66" spans="1:9" ht="15.75" x14ac:dyDescent="0.25">
      <c r="A66" s="3"/>
      <c r="B66" s="3">
        <v>50</v>
      </c>
      <c r="C66" s="26"/>
      <c r="D66" s="26"/>
      <c r="E66" s="4">
        <f t="shared" si="5"/>
        <v>0</v>
      </c>
      <c r="F66" s="3">
        <v>0.2</v>
      </c>
      <c r="G66" s="12">
        <f t="shared" si="6"/>
        <v>0</v>
      </c>
      <c r="H66" s="13"/>
    </row>
    <row r="67" spans="1:9" ht="15.75" x14ac:dyDescent="0.25">
      <c r="A67" s="3" t="s">
        <v>11</v>
      </c>
      <c r="B67" s="3">
        <v>22.5</v>
      </c>
      <c r="C67" s="26"/>
      <c r="D67" s="26"/>
      <c r="E67" s="4">
        <f t="shared" si="5"/>
        <v>0</v>
      </c>
      <c r="F67" s="3">
        <v>7.0000000000000007E-2</v>
      </c>
      <c r="G67" s="12">
        <f t="shared" ref="G67:G74" si="7">B67*E67*F67</f>
        <v>0</v>
      </c>
      <c r="H67" s="13"/>
    </row>
    <row r="68" spans="1:9" ht="15.75" x14ac:dyDescent="0.25">
      <c r="A68" s="3"/>
      <c r="B68" s="3">
        <v>30</v>
      </c>
      <c r="C68" s="26"/>
      <c r="D68" s="26"/>
      <c r="E68" s="4">
        <f t="shared" si="5"/>
        <v>0</v>
      </c>
      <c r="F68" s="3">
        <v>7.0000000000000007E-2</v>
      </c>
      <c r="G68" s="12">
        <f t="shared" si="7"/>
        <v>0</v>
      </c>
      <c r="H68" s="13"/>
    </row>
    <row r="69" spans="1:9" ht="15.75" x14ac:dyDescent="0.25">
      <c r="A69" s="6"/>
      <c r="B69" s="3">
        <v>42.5</v>
      </c>
      <c r="C69" s="26"/>
      <c r="D69" s="26"/>
      <c r="E69" s="4">
        <f t="shared" si="5"/>
        <v>0</v>
      </c>
      <c r="F69" s="3">
        <v>7.0000000000000007E-2</v>
      </c>
      <c r="G69" s="12">
        <f t="shared" si="7"/>
        <v>0</v>
      </c>
      <c r="H69" s="13"/>
    </row>
    <row r="70" spans="1:9" ht="15.75" x14ac:dyDescent="0.25">
      <c r="A70" s="6"/>
      <c r="B70" s="3">
        <v>50</v>
      </c>
      <c r="C70" s="26"/>
      <c r="D70" s="26"/>
      <c r="E70" s="4">
        <f t="shared" si="5"/>
        <v>0</v>
      </c>
      <c r="F70" s="3">
        <v>7.0000000000000007E-2</v>
      </c>
      <c r="G70" s="12">
        <f t="shared" si="7"/>
        <v>0</v>
      </c>
      <c r="H70" s="13"/>
    </row>
    <row r="71" spans="1:9" ht="15.75" x14ac:dyDescent="0.25">
      <c r="A71" s="3" t="s">
        <v>6</v>
      </c>
      <c r="B71" s="3">
        <v>22.5</v>
      </c>
      <c r="C71" s="26"/>
      <c r="D71" s="36"/>
      <c r="E71" s="4">
        <f t="shared" si="5"/>
        <v>0</v>
      </c>
      <c r="F71" s="3">
        <v>0.06</v>
      </c>
      <c r="G71" s="12">
        <f t="shared" si="7"/>
        <v>0</v>
      </c>
      <c r="H71" s="13"/>
    </row>
    <row r="72" spans="1:9" ht="15.75" x14ac:dyDescent="0.25">
      <c r="A72" s="3"/>
      <c r="B72" s="3">
        <v>30</v>
      </c>
      <c r="C72" s="26"/>
      <c r="D72" s="36"/>
      <c r="E72" s="4">
        <f t="shared" si="5"/>
        <v>0</v>
      </c>
      <c r="F72" s="3">
        <v>0.06</v>
      </c>
      <c r="G72" s="12">
        <f t="shared" si="7"/>
        <v>0</v>
      </c>
      <c r="H72" s="13"/>
    </row>
    <row r="73" spans="1:9" ht="15.75" x14ac:dyDescent="0.25">
      <c r="A73" s="6"/>
      <c r="B73" s="3">
        <v>42.5</v>
      </c>
      <c r="C73" s="26"/>
      <c r="D73" s="36"/>
      <c r="E73" s="4">
        <f t="shared" si="5"/>
        <v>0</v>
      </c>
      <c r="F73" s="3">
        <v>0.06</v>
      </c>
      <c r="G73" s="12">
        <f t="shared" si="7"/>
        <v>0</v>
      </c>
      <c r="H73" s="13"/>
    </row>
    <row r="74" spans="1:9" ht="15.75" x14ac:dyDescent="0.25">
      <c r="A74" s="6"/>
      <c r="B74" s="6">
        <v>50</v>
      </c>
      <c r="C74" s="65"/>
      <c r="D74" s="66"/>
      <c r="E74" s="4">
        <f t="shared" si="5"/>
        <v>0</v>
      </c>
      <c r="F74" s="3">
        <v>0.06</v>
      </c>
      <c r="G74" s="12">
        <f t="shared" si="7"/>
        <v>0</v>
      </c>
      <c r="H74" s="13"/>
    </row>
    <row r="75" spans="1:9" ht="15.75" x14ac:dyDescent="0.25">
      <c r="A75" s="8" t="s">
        <v>7</v>
      </c>
      <c r="B75" s="55"/>
      <c r="C75" s="10">
        <f>SUM(C63:C74)</f>
        <v>0</v>
      </c>
      <c r="D75" s="10">
        <f>SUM(D63:D70)</f>
        <v>0</v>
      </c>
      <c r="E75" s="35"/>
      <c r="F75" s="35"/>
      <c r="I75" s="102" t="str">
        <f>IF(C25=C75+C58+C41, ".", "Hier muss der gleiche Wert wie in der obersten Tabelle, welche zur Berechnung der Kontrollsumme dient, stehen.")</f>
        <v>.</v>
      </c>
    </row>
    <row r="76" spans="1:9" ht="15.75" x14ac:dyDescent="0.25">
      <c r="A76" s="8" t="s">
        <v>8</v>
      </c>
      <c r="B76" s="55"/>
      <c r="C76" s="60"/>
      <c r="D76" s="55"/>
      <c r="E76" s="64"/>
      <c r="F76" s="63"/>
      <c r="G76" s="16">
        <f>SUM(G63:G74)</f>
        <v>0</v>
      </c>
      <c r="H76" s="17"/>
    </row>
    <row r="77" spans="1:9" ht="15" customHeight="1" x14ac:dyDescent="0.25">
      <c r="A77" s="346" t="s">
        <v>9</v>
      </c>
      <c r="B77" s="347"/>
      <c r="C77" s="347"/>
      <c r="D77" s="347"/>
      <c r="E77" s="347"/>
      <c r="F77" s="347"/>
      <c r="G77" s="348"/>
    </row>
    <row r="78" spans="1:9" ht="15" customHeight="1" x14ac:dyDescent="0.25">
      <c r="A78" s="349"/>
      <c r="B78" s="349"/>
      <c r="C78" s="349"/>
      <c r="D78" s="349"/>
      <c r="E78" s="349"/>
      <c r="F78" s="349"/>
      <c r="G78" s="349"/>
    </row>
    <row r="79" spans="1:9" x14ac:dyDescent="0.25">
      <c r="A79" s="349"/>
      <c r="B79" s="349"/>
      <c r="C79" s="349"/>
      <c r="D79" s="349"/>
      <c r="E79" s="349"/>
      <c r="F79" s="349"/>
      <c r="G79" s="349"/>
    </row>
    <row r="81" spans="1:7" ht="39.950000000000003" customHeight="1" x14ac:dyDescent="0.25">
      <c r="A81" s="326" t="s">
        <v>10</v>
      </c>
      <c r="B81" s="327"/>
      <c r="C81" s="327"/>
      <c r="D81" s="327"/>
      <c r="E81" s="327"/>
      <c r="F81" s="327"/>
      <c r="G81" s="327"/>
    </row>
    <row r="82" spans="1:7" ht="39.950000000000003" customHeight="1" x14ac:dyDescent="0.25">
      <c r="A82" s="328"/>
      <c r="B82" s="328"/>
      <c r="C82" s="328"/>
      <c r="D82" s="328"/>
      <c r="E82" s="328"/>
      <c r="F82" s="328"/>
      <c r="G82" s="328"/>
    </row>
    <row r="84" spans="1:7" x14ac:dyDescent="0.25">
      <c r="G84" s="50"/>
    </row>
  </sheetData>
  <sheetProtection algorithmName="SHA-512" hashValue="wyArObnDOFpnQpWHV7euViVPPwYAVEisSDgP8MB439ncBQlBkSUA1pEc9Hz6qqW4E8WB9V2oAthW86Rj31Xsqw==" saltValue="8NZmyNpu0sz3pyd8fGvlNQ==" spinCount="100000" sheet="1" objects="1" scenarios="1"/>
  <mergeCells count="34">
    <mergeCell ref="F22:G22"/>
    <mergeCell ref="C23:D23"/>
    <mergeCell ref="F23:G23"/>
    <mergeCell ref="A16:G16"/>
    <mergeCell ref="A18:F18"/>
    <mergeCell ref="C20:D20"/>
    <mergeCell ref="F20:G20"/>
    <mergeCell ref="C21:D21"/>
    <mergeCell ref="F21:G21"/>
    <mergeCell ref="A13:F13"/>
    <mergeCell ref="A15:G15"/>
    <mergeCell ref="I20:K20"/>
    <mergeCell ref="I25:K25"/>
    <mergeCell ref="A81:G82"/>
    <mergeCell ref="C24:D24"/>
    <mergeCell ref="F24:G24"/>
    <mergeCell ref="A25:B25"/>
    <mergeCell ref="C25:E25"/>
    <mergeCell ref="F25:G25"/>
    <mergeCell ref="A31:H31"/>
    <mergeCell ref="A44:H44"/>
    <mergeCell ref="A77:G79"/>
    <mergeCell ref="A61:H61"/>
    <mergeCell ref="A28:H29"/>
    <mergeCell ref="C22:D22"/>
    <mergeCell ref="A1:G1"/>
    <mergeCell ref="F5:G5"/>
    <mergeCell ref="A12:F12"/>
    <mergeCell ref="A7:G7"/>
    <mergeCell ref="A8:G8"/>
    <mergeCell ref="A9:G9"/>
    <mergeCell ref="A11:F11"/>
    <mergeCell ref="B2:C2"/>
    <mergeCell ref="A4:G4"/>
  </mergeCells>
  <pageMargins left="0.70866141732283472" right="0.70866141732283472" top="0.78740157480314965" bottom="0.78740157480314965" header="0.31496062992125984" footer="0.31496062992125984"/>
  <pageSetup paperSize="9" scale="44" orientation="portrait" r:id="rId1"/>
  <headerFooter>
    <oddFooter>&amp;LVersion: Januar 2023&amp;CLandkreis Marburg-Biedenkopf
Bearbeitungsdatum: 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6">
    <pageSetUpPr fitToPage="1"/>
  </sheetPr>
  <dimension ref="A1:O84"/>
  <sheetViews>
    <sheetView view="pageLayout" topLeftCell="A16" zoomScaleNormal="90" workbookViewId="0">
      <selection activeCell="E35" sqref="E35"/>
    </sheetView>
  </sheetViews>
  <sheetFormatPr baseColWidth="10" defaultRowHeight="15" x14ac:dyDescent="0.25"/>
  <cols>
    <col min="1" max="1" width="33.5703125" style="20" customWidth="1"/>
    <col min="2" max="2" width="26" style="20" customWidth="1"/>
    <col min="3" max="3" width="23.85546875" style="20" customWidth="1"/>
    <col min="4" max="4" width="16.28515625" style="20" customWidth="1"/>
    <col min="5" max="5" width="25.140625" style="20" customWidth="1"/>
    <col min="6" max="6" width="11.28515625" style="20" customWidth="1"/>
    <col min="7" max="7" width="22.7109375" style="20" customWidth="1"/>
    <col min="8" max="8" width="5.42578125" style="20" customWidth="1"/>
    <col min="9" max="16384" width="11.42578125" style="20"/>
  </cols>
  <sheetData>
    <row r="1" spans="1:8" ht="16.5" customHeight="1" x14ac:dyDescent="0.35">
      <c r="A1" s="313" t="s">
        <v>165</v>
      </c>
      <c r="B1" s="314"/>
      <c r="C1" s="314"/>
      <c r="D1" s="314"/>
      <c r="E1" s="314"/>
      <c r="F1" s="314"/>
      <c r="G1" s="314"/>
      <c r="H1" s="23"/>
    </row>
    <row r="2" spans="1:8" ht="21" x14ac:dyDescent="0.35">
      <c r="A2" s="176"/>
      <c r="B2" s="321" t="s">
        <v>166</v>
      </c>
      <c r="C2" s="321"/>
      <c r="D2" s="177">
        <f>Deckblatt!D6</f>
        <v>0</v>
      </c>
      <c r="E2" s="176"/>
      <c r="F2" s="176"/>
      <c r="G2" s="176"/>
      <c r="H2" s="178"/>
    </row>
    <row r="3" spans="1:8" ht="21" x14ac:dyDescent="0.35">
      <c r="A3" s="179"/>
      <c r="B3" s="180"/>
      <c r="C3" s="180"/>
      <c r="D3" s="181"/>
      <c r="E3" s="179"/>
      <c r="F3" s="179"/>
      <c r="G3" s="179"/>
      <c r="H3" s="178"/>
    </row>
    <row r="4" spans="1:8" ht="15.75" x14ac:dyDescent="0.25">
      <c r="A4" s="322" t="s">
        <v>33</v>
      </c>
      <c r="B4" s="323"/>
      <c r="C4" s="323"/>
      <c r="D4" s="323"/>
      <c r="E4" s="323"/>
      <c r="F4" s="323"/>
      <c r="G4" s="323"/>
      <c r="H4" s="178"/>
    </row>
    <row r="5" spans="1:8" x14ac:dyDescent="0.25">
      <c r="A5" s="23" t="s">
        <v>45</v>
      </c>
      <c r="B5" s="23"/>
      <c r="C5" s="23"/>
      <c r="D5" s="23"/>
      <c r="E5" s="23"/>
      <c r="F5" s="297">
        <f>Deckblatt!D21</f>
        <v>0</v>
      </c>
      <c r="G5" s="297"/>
      <c r="H5" s="53"/>
    </row>
    <row r="6" spans="1:8" x14ac:dyDescent="0.25">
      <c r="A6" s="23"/>
      <c r="B6" s="23"/>
      <c r="C6" s="23"/>
      <c r="D6" s="23"/>
      <c r="E6" s="23"/>
      <c r="F6" s="53"/>
      <c r="G6" s="53"/>
      <c r="H6" s="53"/>
    </row>
    <row r="7" spans="1:8" ht="24.95" customHeight="1" x14ac:dyDescent="0.3">
      <c r="A7" s="316" t="s">
        <v>21</v>
      </c>
      <c r="B7" s="317"/>
      <c r="C7" s="317"/>
      <c r="D7" s="317"/>
      <c r="E7" s="317"/>
      <c r="F7" s="317"/>
      <c r="G7" s="317"/>
      <c r="H7" s="136"/>
    </row>
    <row r="8" spans="1:8" ht="20.100000000000001" customHeight="1" x14ac:dyDescent="0.35">
      <c r="A8" s="318" t="s">
        <v>22</v>
      </c>
      <c r="B8" s="319"/>
      <c r="C8" s="319"/>
      <c r="D8" s="319"/>
      <c r="E8" s="319"/>
      <c r="F8" s="319"/>
      <c r="G8" s="319"/>
      <c r="H8" s="182"/>
    </row>
    <row r="9" spans="1:8" ht="20.100000000000001" customHeight="1" x14ac:dyDescent="0.35">
      <c r="A9" s="320" t="s">
        <v>23</v>
      </c>
      <c r="B9" s="320"/>
      <c r="C9" s="320"/>
      <c r="D9" s="320"/>
      <c r="E9" s="320"/>
      <c r="F9" s="320"/>
      <c r="G9" s="320"/>
      <c r="H9" s="183"/>
    </row>
    <row r="10" spans="1:8" ht="20.100000000000001" customHeight="1" x14ac:dyDescent="0.3">
      <c r="A10" s="184"/>
      <c r="B10" s="184"/>
      <c r="C10" s="184"/>
      <c r="D10" s="184"/>
      <c r="E10" s="184"/>
      <c r="F10" s="184"/>
      <c r="G10" s="184"/>
      <c r="H10" s="185"/>
    </row>
    <row r="11" spans="1:8" x14ac:dyDescent="0.25">
      <c r="A11" s="315" t="s">
        <v>26</v>
      </c>
      <c r="B11" s="315"/>
      <c r="C11" s="315"/>
      <c r="D11" s="315"/>
      <c r="E11" s="315"/>
      <c r="F11" s="315"/>
      <c r="G11" s="186"/>
    </row>
    <row r="12" spans="1:8" ht="15.75" customHeight="1" x14ac:dyDescent="0.25">
      <c r="A12" s="315" t="s">
        <v>27</v>
      </c>
      <c r="B12" s="315"/>
      <c r="C12" s="315"/>
      <c r="D12" s="315"/>
      <c r="E12" s="315"/>
      <c r="F12" s="315"/>
      <c r="G12" s="186"/>
    </row>
    <row r="13" spans="1:8" ht="15.75" customHeight="1" x14ac:dyDescent="0.25">
      <c r="A13" s="315" t="s">
        <v>28</v>
      </c>
      <c r="B13" s="315"/>
      <c r="C13" s="315"/>
      <c r="D13" s="315"/>
      <c r="E13" s="315"/>
      <c r="F13" s="315"/>
      <c r="G13" s="186"/>
    </row>
    <row r="14" spans="1:8" ht="15.75" customHeight="1" x14ac:dyDescent="0.25">
      <c r="A14" s="187"/>
      <c r="B14" s="187"/>
      <c r="C14" s="187"/>
      <c r="D14" s="187"/>
      <c r="E14" s="187"/>
      <c r="F14" s="187"/>
      <c r="G14" s="186"/>
    </row>
    <row r="15" spans="1:8" x14ac:dyDescent="0.25">
      <c r="A15" s="315" t="s">
        <v>29</v>
      </c>
      <c r="B15" s="315"/>
      <c r="C15" s="315"/>
      <c r="D15" s="315"/>
      <c r="E15" s="315"/>
      <c r="F15" s="315"/>
      <c r="G15" s="315"/>
    </row>
    <row r="16" spans="1:8" ht="15.75" customHeight="1" x14ac:dyDescent="0.25">
      <c r="A16" s="315" t="s">
        <v>30</v>
      </c>
      <c r="B16" s="315"/>
      <c r="C16" s="315"/>
      <c r="D16" s="315"/>
      <c r="E16" s="315"/>
      <c r="F16" s="315"/>
      <c r="G16" s="315"/>
    </row>
    <row r="17" spans="1:11" ht="15.75" customHeight="1" x14ac:dyDescent="0.25">
      <c r="A17" s="188"/>
      <c r="B17" s="188"/>
      <c r="C17" s="188"/>
      <c r="D17" s="188"/>
      <c r="E17" s="188"/>
      <c r="F17" s="188"/>
      <c r="G17" s="188"/>
    </row>
    <row r="18" spans="1:11" ht="35.1" customHeight="1" x14ac:dyDescent="0.25">
      <c r="A18" s="359" t="s">
        <v>24</v>
      </c>
      <c r="B18" s="359"/>
      <c r="C18" s="359"/>
      <c r="D18" s="359"/>
      <c r="E18" s="359"/>
      <c r="F18" s="359"/>
    </row>
    <row r="19" spans="1:11" ht="35.1" customHeight="1" x14ac:dyDescent="0.25">
      <c r="A19" s="189"/>
      <c r="B19" s="189"/>
      <c r="C19" s="189"/>
      <c r="D19" s="189"/>
      <c r="E19" s="189"/>
      <c r="F19" s="189"/>
    </row>
    <row r="20" spans="1:11" s="136" customFormat="1" ht="60" customHeight="1" x14ac:dyDescent="0.25">
      <c r="A20" s="190"/>
      <c r="B20" s="191" t="s">
        <v>15</v>
      </c>
      <c r="C20" s="360" t="s">
        <v>25</v>
      </c>
      <c r="D20" s="361"/>
      <c r="E20" s="192" t="s">
        <v>16</v>
      </c>
      <c r="F20" s="360" t="s">
        <v>31</v>
      </c>
      <c r="G20" s="362"/>
      <c r="I20" s="324" t="str">
        <f>IF(C21+C22+C23+C24=0, "Bitte Tabelle ausfüllen!", ".")</f>
        <v>Bitte Tabelle ausfüllen!</v>
      </c>
      <c r="J20" s="324"/>
      <c r="K20" s="324"/>
    </row>
    <row r="21" spans="1:11" ht="15.75" customHeight="1" x14ac:dyDescent="0.25">
      <c r="A21" s="193" t="s">
        <v>17</v>
      </c>
      <c r="B21" s="193">
        <v>2.5</v>
      </c>
      <c r="C21" s="329"/>
      <c r="D21" s="330"/>
      <c r="E21" s="133"/>
      <c r="F21" s="331">
        <f>(B21*C21)+(B21*E21*2)</f>
        <v>0</v>
      </c>
      <c r="G21" s="332"/>
    </row>
    <row r="22" spans="1:11" ht="15.75" customHeight="1" x14ac:dyDescent="0.25">
      <c r="A22" s="193" t="s">
        <v>18</v>
      </c>
      <c r="B22" s="193">
        <v>1.5</v>
      </c>
      <c r="C22" s="329"/>
      <c r="D22" s="330"/>
      <c r="E22" s="133"/>
      <c r="F22" s="331">
        <f>(B22*C22)+(B22*E22*2)</f>
        <v>0</v>
      </c>
      <c r="G22" s="332"/>
    </row>
    <row r="23" spans="1:11" ht="15.75" customHeight="1" x14ac:dyDescent="0.25">
      <c r="A23" s="193" t="s">
        <v>19</v>
      </c>
      <c r="B23" s="193">
        <v>1</v>
      </c>
      <c r="C23" s="329"/>
      <c r="D23" s="330"/>
      <c r="E23" s="133"/>
      <c r="F23" s="331">
        <f>(B23*C23)+(B23*E23*3)</f>
        <v>0</v>
      </c>
      <c r="G23" s="332"/>
    </row>
    <row r="24" spans="1:11" ht="15.75" customHeight="1" x14ac:dyDescent="0.25">
      <c r="A24" s="193" t="s">
        <v>20</v>
      </c>
      <c r="B24" s="193">
        <v>1</v>
      </c>
      <c r="C24" s="329"/>
      <c r="D24" s="330"/>
      <c r="E24" s="130"/>
      <c r="F24" s="331">
        <f>(B24*C24)+((B24+2)*E24)</f>
        <v>0</v>
      </c>
      <c r="G24" s="332"/>
    </row>
    <row r="25" spans="1:11" ht="15.75" customHeight="1" x14ac:dyDescent="0.25">
      <c r="A25" s="333" t="s">
        <v>32</v>
      </c>
      <c r="B25" s="334"/>
      <c r="C25" s="335">
        <f>SUM(C21:D24)+SUM(E21:E24)</f>
        <v>0</v>
      </c>
      <c r="D25" s="336"/>
      <c r="E25" s="337"/>
      <c r="F25" s="338">
        <f>SUM(F21:F24)</f>
        <v>0</v>
      </c>
      <c r="G25" s="339"/>
      <c r="I25" s="325" t="str">
        <f>IF(F25&gt;25, "Bitte prüfen oder erläutern!", ".")</f>
        <v>.</v>
      </c>
      <c r="J25" s="325"/>
      <c r="K25" s="325"/>
    </row>
    <row r="26" spans="1:11" ht="15.75" customHeight="1" x14ac:dyDescent="0.25">
      <c r="A26" s="189"/>
      <c r="B26" s="189"/>
      <c r="C26" s="189"/>
      <c r="D26" s="189"/>
      <c r="E26" s="194">
        <f>SUM(E21:E24)</f>
        <v>0</v>
      </c>
      <c r="F26" s="189"/>
    </row>
    <row r="27" spans="1:11" ht="15.75" thickBot="1" x14ac:dyDescent="0.3"/>
    <row r="28" spans="1:11" ht="15" customHeight="1" x14ac:dyDescent="0.25">
      <c r="A28" s="353" t="s">
        <v>167</v>
      </c>
      <c r="B28" s="354"/>
      <c r="C28" s="354"/>
      <c r="D28" s="354"/>
      <c r="E28" s="354"/>
      <c r="F28" s="354"/>
      <c r="G28" s="354"/>
      <c r="H28" s="355"/>
    </row>
    <row r="29" spans="1:11" ht="15.75" thickBot="1" x14ac:dyDescent="0.3">
      <c r="A29" s="356"/>
      <c r="B29" s="357"/>
      <c r="C29" s="357"/>
      <c r="D29" s="357"/>
      <c r="E29" s="357"/>
      <c r="F29" s="357"/>
      <c r="G29" s="357"/>
      <c r="H29" s="358"/>
    </row>
    <row r="30" spans="1:11" x14ac:dyDescent="0.25">
      <c r="A30" s="195"/>
      <c r="B30" s="196"/>
      <c r="C30" s="196"/>
      <c r="D30" s="196"/>
      <c r="E30" s="196"/>
      <c r="F30" s="196"/>
      <c r="G30" s="196"/>
      <c r="H30" s="196"/>
      <c r="I30" s="21"/>
    </row>
    <row r="31" spans="1:11" ht="18.75" x14ac:dyDescent="0.3">
      <c r="A31" s="340" t="s">
        <v>177</v>
      </c>
      <c r="B31" s="340"/>
      <c r="C31" s="341"/>
      <c r="D31" s="341"/>
      <c r="E31" s="341"/>
      <c r="F31" s="341"/>
      <c r="G31" s="342"/>
      <c r="H31" s="342"/>
    </row>
    <row r="32" spans="1:11" ht="47.25" x14ac:dyDescent="0.25">
      <c r="A32" s="1" t="s">
        <v>0</v>
      </c>
      <c r="B32" s="2" t="s">
        <v>14</v>
      </c>
      <c r="C32" s="2" t="s">
        <v>1</v>
      </c>
      <c r="D32" s="2" t="s">
        <v>2</v>
      </c>
      <c r="E32" s="2" t="s">
        <v>3</v>
      </c>
      <c r="F32" s="2" t="s">
        <v>13</v>
      </c>
      <c r="G32" s="14" t="s">
        <v>4</v>
      </c>
      <c r="H32" s="15"/>
    </row>
    <row r="33" spans="1:9" ht="15.75" x14ac:dyDescent="0.25">
      <c r="A33" s="3" t="s">
        <v>5</v>
      </c>
      <c r="B33" s="3">
        <v>22.5</v>
      </c>
      <c r="C33" s="25"/>
      <c r="D33" s="25"/>
      <c r="E33" s="4">
        <f>IF(D33=0,C33,IF(D33=1,C33+1,IF(D33=2,C33+2,IF(D33=3,C33+3,IF(D33=4,C33+4,IF(D33=5,C33+5,IF(D33=6,C33+6,IF(D33=7,C33+7,IF(D33=8,C33+8)))))))))</f>
        <v>0</v>
      </c>
      <c r="F33" s="3">
        <v>0.2</v>
      </c>
      <c r="G33" s="12">
        <f>B33*E33*F33</f>
        <v>0</v>
      </c>
      <c r="H33" s="13"/>
    </row>
    <row r="34" spans="1:9" ht="15.75" x14ac:dyDescent="0.25">
      <c r="A34" s="3"/>
      <c r="B34" s="3">
        <v>30</v>
      </c>
      <c r="C34" s="25"/>
      <c r="D34" s="25"/>
      <c r="E34" s="4">
        <f t="shared" ref="E34:E40" si="0">IF(D34=0,C34,IF(D34=1,C34+1,IF(D34=2,C34+2,IF(D34=3,C34+3,IF(D34=4,C34+4,IF(D34=5,C34+5,IF(D34=6,C34+6,IF(D34=7,C34+7,IF(D34=8,C34+8)))))))))</f>
        <v>0</v>
      </c>
      <c r="F34" s="3">
        <v>0.2</v>
      </c>
      <c r="G34" s="12">
        <f t="shared" ref="G34:G39" si="1">B34*E34*F34</f>
        <v>0</v>
      </c>
      <c r="H34" s="13"/>
    </row>
    <row r="35" spans="1:9" ht="15.75" x14ac:dyDescent="0.25">
      <c r="A35" s="3"/>
      <c r="B35" s="3">
        <v>42.5</v>
      </c>
      <c r="C35" s="25"/>
      <c r="D35" s="25"/>
      <c r="E35" s="4">
        <f t="shared" si="0"/>
        <v>0</v>
      </c>
      <c r="F35" s="3">
        <v>0.2</v>
      </c>
      <c r="G35" s="12">
        <f t="shared" si="1"/>
        <v>0</v>
      </c>
      <c r="H35" s="13"/>
    </row>
    <row r="36" spans="1:9" ht="15.75" x14ac:dyDescent="0.25">
      <c r="A36" s="3"/>
      <c r="B36" s="3">
        <v>50</v>
      </c>
      <c r="C36" s="26"/>
      <c r="D36" s="26"/>
      <c r="E36" s="4">
        <f t="shared" si="0"/>
        <v>0</v>
      </c>
      <c r="F36" s="3">
        <v>0.2</v>
      </c>
      <c r="G36" s="12">
        <f t="shared" si="1"/>
        <v>0</v>
      </c>
      <c r="H36" s="13"/>
    </row>
    <row r="37" spans="1:9" ht="15.75" x14ac:dyDescent="0.25">
      <c r="A37" s="5" t="s">
        <v>12</v>
      </c>
      <c r="B37" s="3">
        <v>22.5</v>
      </c>
      <c r="C37" s="26"/>
      <c r="D37" s="26"/>
      <c r="E37" s="4">
        <f t="shared" si="0"/>
        <v>0</v>
      </c>
      <c r="F37" s="3">
        <v>7.0000000000000007E-2</v>
      </c>
      <c r="G37" s="12">
        <f t="shared" si="1"/>
        <v>0</v>
      </c>
      <c r="H37" s="13"/>
    </row>
    <row r="38" spans="1:9" ht="15.75" x14ac:dyDescent="0.25">
      <c r="A38" s="5"/>
      <c r="B38" s="3">
        <v>30</v>
      </c>
      <c r="C38" s="26"/>
      <c r="D38" s="26"/>
      <c r="E38" s="4">
        <f t="shared" si="0"/>
        <v>0</v>
      </c>
      <c r="F38" s="3">
        <v>7.0000000000000007E-2</v>
      </c>
      <c r="G38" s="12">
        <f t="shared" si="1"/>
        <v>0</v>
      </c>
      <c r="H38" s="13"/>
    </row>
    <row r="39" spans="1:9" ht="15.75" x14ac:dyDescent="0.25">
      <c r="A39" s="5"/>
      <c r="B39" s="3">
        <v>42.5</v>
      </c>
      <c r="C39" s="26"/>
      <c r="D39" s="26"/>
      <c r="E39" s="4">
        <f t="shared" si="0"/>
        <v>0</v>
      </c>
      <c r="F39" s="3">
        <v>7.0000000000000007E-2</v>
      </c>
      <c r="G39" s="12">
        <f t="shared" si="1"/>
        <v>0</v>
      </c>
      <c r="H39" s="13"/>
    </row>
    <row r="40" spans="1:9" ht="15.75" x14ac:dyDescent="0.25">
      <c r="A40" s="3"/>
      <c r="B40" s="3">
        <v>50</v>
      </c>
      <c r="C40" s="26"/>
      <c r="D40" s="200"/>
      <c r="E40" s="4">
        <f t="shared" si="0"/>
        <v>0</v>
      </c>
      <c r="F40" s="3">
        <v>7.0000000000000007E-2</v>
      </c>
      <c r="G40" s="12">
        <f>B40*E40*F40</f>
        <v>0</v>
      </c>
      <c r="H40" s="13"/>
    </row>
    <row r="41" spans="1:9" ht="15.75" x14ac:dyDescent="0.25">
      <c r="A41" s="8" t="s">
        <v>7</v>
      </c>
      <c r="B41" s="55"/>
      <c r="C41" s="10">
        <f>SUM(C33:C40)</f>
        <v>0</v>
      </c>
      <c r="D41" s="56">
        <f>SUM(D37:D40)</f>
        <v>0</v>
      </c>
      <c r="E41" s="28"/>
      <c r="F41" s="19"/>
      <c r="G41" s="23"/>
      <c r="H41" s="23"/>
      <c r="I41" s="102" t="str">
        <f>IF(C41+C58+C75=C25, ".", "Hier muss der gleiche Wert wie in der obersten Tabelle, welche zur Berechnung der Kontrollsumme dient, stehen.")</f>
        <v>.</v>
      </c>
    </row>
    <row r="42" spans="1:9" ht="15.75" x14ac:dyDescent="0.25">
      <c r="A42" s="8" t="s">
        <v>8</v>
      </c>
      <c r="B42" s="55"/>
      <c r="C42" s="60"/>
      <c r="D42" s="61"/>
      <c r="E42" s="62"/>
      <c r="F42" s="63"/>
      <c r="G42" s="16">
        <f>SUM(G33:G40)</f>
        <v>0</v>
      </c>
      <c r="H42" s="17"/>
    </row>
    <row r="43" spans="1:9" ht="15.75" x14ac:dyDescent="0.25">
      <c r="A43" s="32"/>
      <c r="B43" s="18"/>
      <c r="C43" s="32"/>
      <c r="D43" s="29"/>
      <c r="E43" s="30"/>
      <c r="F43" s="22"/>
      <c r="G43" s="52"/>
      <c r="H43" s="53"/>
    </row>
    <row r="44" spans="1:9" ht="18.75" x14ac:dyDescent="0.3">
      <c r="A44" s="343" t="s">
        <v>178</v>
      </c>
      <c r="B44" s="343"/>
      <c r="C44" s="344"/>
      <c r="D44" s="344"/>
      <c r="E44" s="344"/>
      <c r="F44" s="344"/>
      <c r="G44" s="345"/>
      <c r="H44" s="345"/>
    </row>
    <row r="45" spans="1:9" ht="47.25" x14ac:dyDescent="0.25">
      <c r="A45" s="1" t="s">
        <v>0</v>
      </c>
      <c r="B45" s="2" t="s">
        <v>14</v>
      </c>
      <c r="C45" s="2" t="s">
        <v>1</v>
      </c>
      <c r="D45" s="2" t="s">
        <v>2</v>
      </c>
      <c r="E45" s="2" t="s">
        <v>3</v>
      </c>
      <c r="F45" s="2" t="s">
        <v>13</v>
      </c>
      <c r="G45" s="14" t="s">
        <v>4</v>
      </c>
      <c r="H45" s="15"/>
    </row>
    <row r="46" spans="1:9" ht="15.75" x14ac:dyDescent="0.25">
      <c r="A46" s="5" t="s">
        <v>5</v>
      </c>
      <c r="B46" s="3">
        <v>22.5</v>
      </c>
      <c r="C46" s="26"/>
      <c r="D46" s="26"/>
      <c r="E46" s="4">
        <f>IF(D46=0,C46,IF($D$58=1,C46+5,IF(AND($D$58=2,D46=2),C46+5,IF($D$58=2,C46+2.5,IF($D$58&gt;=3,C46+(D46*2))))))</f>
        <v>0</v>
      </c>
      <c r="F46" s="3">
        <v>0.2</v>
      </c>
      <c r="G46" s="12">
        <f>B46*((C46*F46)+((E46-C46)*0.07))</f>
        <v>0</v>
      </c>
      <c r="H46" s="13"/>
    </row>
    <row r="47" spans="1:9" ht="15.75" x14ac:dyDescent="0.25">
      <c r="A47" s="5"/>
      <c r="B47" s="3">
        <v>30</v>
      </c>
      <c r="C47" s="26"/>
      <c r="D47" s="26"/>
      <c r="E47" s="4">
        <f t="shared" ref="E47:E56" si="2">IF(D47=0,C47,IF($D$58=1,C47+5,IF(AND($D$58=2,D47=2),C47+5,IF($D$58=2,C47+2.5,IF($D$58&gt;=3,C47+(D47*2))))))</f>
        <v>0</v>
      </c>
      <c r="F47" s="3">
        <v>0.2</v>
      </c>
      <c r="G47" s="12">
        <f t="shared" ref="G47:G57" si="3">B47*((C47*F47)+((E47-C47)*0.07))</f>
        <v>0</v>
      </c>
      <c r="H47" s="13"/>
    </row>
    <row r="48" spans="1:9" ht="15.75" x14ac:dyDescent="0.25">
      <c r="A48" s="5"/>
      <c r="B48" s="3">
        <v>42.5</v>
      </c>
      <c r="C48" s="26"/>
      <c r="D48" s="26"/>
      <c r="E48" s="4">
        <f t="shared" si="2"/>
        <v>0</v>
      </c>
      <c r="F48" s="3">
        <v>0.2</v>
      </c>
      <c r="G48" s="12">
        <f t="shared" si="3"/>
        <v>0</v>
      </c>
      <c r="H48" s="13"/>
    </row>
    <row r="49" spans="1:15" ht="15.75" x14ac:dyDescent="0.25">
      <c r="A49" s="3"/>
      <c r="B49" s="3">
        <v>50</v>
      </c>
      <c r="C49" s="26"/>
      <c r="D49" s="26"/>
      <c r="E49" s="4">
        <f t="shared" si="2"/>
        <v>0</v>
      </c>
      <c r="F49" s="3">
        <v>0.2</v>
      </c>
      <c r="G49" s="12">
        <f t="shared" si="3"/>
        <v>0</v>
      </c>
      <c r="H49" s="13"/>
    </row>
    <row r="50" spans="1:15" ht="15.75" x14ac:dyDescent="0.25">
      <c r="A50" s="3" t="s">
        <v>11</v>
      </c>
      <c r="B50" s="3">
        <v>22.5</v>
      </c>
      <c r="C50" s="26"/>
      <c r="D50" s="26"/>
      <c r="E50" s="4">
        <f t="shared" si="2"/>
        <v>0</v>
      </c>
      <c r="F50" s="3">
        <v>7.0000000000000007E-2</v>
      </c>
      <c r="G50" s="12">
        <f t="shared" si="3"/>
        <v>0</v>
      </c>
      <c r="H50" s="13"/>
    </row>
    <row r="51" spans="1:15" ht="15.75" x14ac:dyDescent="0.25">
      <c r="A51" s="3"/>
      <c r="B51" s="3">
        <v>30</v>
      </c>
      <c r="C51" s="26"/>
      <c r="D51" s="26"/>
      <c r="E51" s="4">
        <f t="shared" si="2"/>
        <v>0</v>
      </c>
      <c r="F51" s="3">
        <v>7.0000000000000007E-2</v>
      </c>
      <c r="G51" s="12">
        <f t="shared" si="3"/>
        <v>0</v>
      </c>
      <c r="H51" s="13"/>
    </row>
    <row r="52" spans="1:15" ht="15.75" x14ac:dyDescent="0.25">
      <c r="A52" s="6"/>
      <c r="B52" s="3">
        <v>42.5</v>
      </c>
      <c r="C52" s="26"/>
      <c r="D52" s="26"/>
      <c r="E52" s="4">
        <f t="shared" si="2"/>
        <v>0</v>
      </c>
      <c r="F52" s="3">
        <v>7.0000000000000007E-2</v>
      </c>
      <c r="G52" s="12">
        <f t="shared" si="3"/>
        <v>0</v>
      </c>
      <c r="H52" s="13"/>
    </row>
    <row r="53" spans="1:15" ht="15.75" x14ac:dyDescent="0.25">
      <c r="A53" s="6"/>
      <c r="B53" s="3">
        <v>50</v>
      </c>
      <c r="C53" s="26"/>
      <c r="D53" s="26"/>
      <c r="E53" s="4">
        <f t="shared" si="2"/>
        <v>0</v>
      </c>
      <c r="F53" s="3">
        <v>7.0000000000000007E-2</v>
      </c>
      <c r="G53" s="12">
        <f t="shared" si="3"/>
        <v>0</v>
      </c>
      <c r="H53" s="13"/>
    </row>
    <row r="54" spans="1:15" ht="15.75" x14ac:dyDescent="0.25">
      <c r="A54" s="3" t="s">
        <v>6</v>
      </c>
      <c r="B54" s="3">
        <v>22.5</v>
      </c>
      <c r="C54" s="26"/>
      <c r="D54" s="36"/>
      <c r="E54" s="4">
        <f t="shared" si="2"/>
        <v>0</v>
      </c>
      <c r="F54" s="3">
        <v>0.06</v>
      </c>
      <c r="G54" s="12">
        <f t="shared" si="3"/>
        <v>0</v>
      </c>
      <c r="H54" s="13"/>
    </row>
    <row r="55" spans="1:15" ht="15.75" x14ac:dyDescent="0.25">
      <c r="A55" s="3"/>
      <c r="B55" s="3">
        <v>30</v>
      </c>
      <c r="C55" s="26"/>
      <c r="D55" s="36"/>
      <c r="E55" s="4">
        <f>IF(D55=0,C55,IF($D$58=1,C55+5,IF(AND($D$58=2,D55=2),C55+5,IF($D$58=2,C55+2.5,IF($D$58&gt;=3,C55+(D55*2))))))</f>
        <v>0</v>
      </c>
      <c r="F55" s="3">
        <v>0.06</v>
      </c>
      <c r="G55" s="12">
        <f t="shared" si="3"/>
        <v>0</v>
      </c>
      <c r="H55" s="13"/>
    </row>
    <row r="56" spans="1:15" ht="15.75" x14ac:dyDescent="0.25">
      <c r="A56" s="6"/>
      <c r="B56" s="3">
        <v>42.5</v>
      </c>
      <c r="C56" s="26"/>
      <c r="D56" s="36"/>
      <c r="E56" s="4">
        <f t="shared" si="2"/>
        <v>0</v>
      </c>
      <c r="F56" s="3">
        <v>0.06</v>
      </c>
      <c r="G56" s="12">
        <f t="shared" si="3"/>
        <v>0</v>
      </c>
      <c r="H56" s="13"/>
    </row>
    <row r="57" spans="1:15" ht="15.75" x14ac:dyDescent="0.25">
      <c r="A57" s="6"/>
      <c r="B57" s="6">
        <v>50</v>
      </c>
      <c r="C57" s="65"/>
      <c r="D57" s="36"/>
      <c r="E57" s="4">
        <f>IF(D57=0,C57,IF($D$58=1,C57+5,IF(AND($D$58=2,D57=2),C57+5,IF($D$58=2,C57+2.5,IF($D$58&gt;=3,C57+(D57*2))))))</f>
        <v>0</v>
      </c>
      <c r="F57" s="3">
        <v>0.06</v>
      </c>
      <c r="G57" s="12">
        <f t="shared" si="3"/>
        <v>0</v>
      </c>
      <c r="H57" s="13"/>
    </row>
    <row r="58" spans="1:15" ht="15.75" x14ac:dyDescent="0.25">
      <c r="A58" s="8" t="s">
        <v>7</v>
      </c>
      <c r="B58" s="55"/>
      <c r="C58" s="10">
        <f>SUM(C46:C57)</f>
        <v>0</v>
      </c>
      <c r="D58" s="10">
        <f>SUM(D46:D53)</f>
        <v>0</v>
      </c>
      <c r="E58" s="35"/>
      <c r="F58" s="35"/>
      <c r="I58" s="102" t="str">
        <f>IF(C25=C58+C41+C75, ".", "Hier muss der gleiche Wert wie in der obersten Tabelle, welche zur Berechnung der Kontrollsumme dient, stehen.")</f>
        <v>.</v>
      </c>
    </row>
    <row r="59" spans="1:15" ht="15.75" x14ac:dyDescent="0.25">
      <c r="A59" s="8" t="s">
        <v>8</v>
      </c>
      <c r="B59" s="55"/>
      <c r="C59" s="60"/>
      <c r="D59" s="55"/>
      <c r="E59" s="64"/>
      <c r="F59" s="63"/>
      <c r="G59" s="16">
        <f>SUM(G46:G57)</f>
        <v>0</v>
      </c>
      <c r="H59" s="17"/>
    </row>
    <row r="60" spans="1:15" ht="15.75" x14ac:dyDescent="0.25">
      <c r="A60" s="32"/>
      <c r="B60" s="18"/>
      <c r="C60" s="18"/>
      <c r="D60" s="18"/>
      <c r="E60" s="21"/>
      <c r="F60" s="21"/>
      <c r="G60" s="33"/>
      <c r="H60" s="34"/>
    </row>
    <row r="61" spans="1:15" ht="30" customHeight="1" x14ac:dyDescent="0.3">
      <c r="A61" s="350" t="s">
        <v>160</v>
      </c>
      <c r="B61" s="350"/>
      <c r="C61" s="351"/>
      <c r="D61" s="351"/>
      <c r="E61" s="351"/>
      <c r="F61" s="351"/>
      <c r="G61" s="352"/>
      <c r="H61" s="352"/>
      <c r="I61" s="363"/>
      <c r="J61" s="364"/>
      <c r="K61" s="364"/>
      <c r="L61" s="364"/>
      <c r="M61" s="364"/>
      <c r="N61" s="364"/>
      <c r="O61" s="268"/>
    </row>
    <row r="62" spans="1:15" ht="30" customHeight="1" x14ac:dyDescent="0.25">
      <c r="A62" s="1" t="s">
        <v>0</v>
      </c>
      <c r="B62" s="2" t="s">
        <v>14</v>
      </c>
      <c r="C62" s="2" t="s">
        <v>1</v>
      </c>
      <c r="D62" s="2" t="s">
        <v>2</v>
      </c>
      <c r="E62" s="2" t="s">
        <v>3</v>
      </c>
      <c r="F62" s="2" t="s">
        <v>13</v>
      </c>
      <c r="G62" s="14" t="s">
        <v>4</v>
      </c>
      <c r="H62" s="15"/>
      <c r="I62" s="346"/>
      <c r="J62" s="347"/>
      <c r="K62" s="347"/>
      <c r="L62" s="347"/>
      <c r="M62" s="347"/>
      <c r="N62" s="347"/>
      <c r="O62" s="348"/>
    </row>
    <row r="63" spans="1:15" ht="15.75" customHeight="1" x14ac:dyDescent="0.25">
      <c r="A63" s="5" t="s">
        <v>5</v>
      </c>
      <c r="B63" s="3">
        <v>22.5</v>
      </c>
      <c r="C63" s="26"/>
      <c r="D63" s="26"/>
      <c r="E63" s="4">
        <f>IF(D63=0,C63,IF($D$75=1,C63+5,IF(AND($D$75=2,D63=2),C63+5,IF($D$75=2,C63+2.5,IF($D$75&gt;=3,C63+(D63*2))))))</f>
        <v>0</v>
      </c>
      <c r="F63" s="3">
        <v>0.2</v>
      </c>
      <c r="G63" s="12">
        <f>B63*((C63*F63)+((E63-C63)*0.07))</f>
        <v>0</v>
      </c>
      <c r="H63" s="13"/>
      <c r="I63" s="349"/>
      <c r="J63" s="349"/>
      <c r="K63" s="349"/>
      <c r="L63" s="349"/>
      <c r="M63" s="349"/>
      <c r="N63" s="349"/>
      <c r="O63" s="349"/>
    </row>
    <row r="64" spans="1:15" ht="15.75" customHeight="1" x14ac:dyDescent="0.25">
      <c r="A64" s="5"/>
      <c r="B64" s="3">
        <v>30</v>
      </c>
      <c r="C64" s="26"/>
      <c r="D64" s="26"/>
      <c r="E64" s="4">
        <f t="shared" ref="E64:E74" si="4">IF(D64=0,C64,IF($D$75=1,C64+5,IF(AND($D$75=2,D64=2),C64+5,IF($D$75=2,C64+2.5,IF($D$75&gt;=3,C64+(D64*2))))))</f>
        <v>0</v>
      </c>
      <c r="F64" s="3">
        <v>0.2</v>
      </c>
      <c r="G64" s="12">
        <f t="shared" ref="G64:G74" si="5">B64*((C64*F64)+((E64-C64)*0.07))</f>
        <v>0</v>
      </c>
      <c r="H64" s="13"/>
      <c r="I64" s="349"/>
      <c r="J64" s="349"/>
      <c r="K64" s="349"/>
      <c r="L64" s="349"/>
      <c r="M64" s="349"/>
      <c r="N64" s="349"/>
      <c r="O64" s="349"/>
    </row>
    <row r="65" spans="1:15" ht="15.75" customHeight="1" x14ac:dyDescent="0.25">
      <c r="A65" s="5"/>
      <c r="B65" s="3">
        <v>42.5</v>
      </c>
      <c r="C65" s="26"/>
      <c r="D65" s="26"/>
      <c r="E65" s="4">
        <f t="shared" si="4"/>
        <v>0</v>
      </c>
      <c r="F65" s="3">
        <v>0.2</v>
      </c>
      <c r="G65" s="12">
        <f t="shared" si="5"/>
        <v>0</v>
      </c>
      <c r="H65" s="13"/>
    </row>
    <row r="66" spans="1:15" ht="15.75" customHeight="1" x14ac:dyDescent="0.25">
      <c r="A66" s="3"/>
      <c r="B66" s="3">
        <v>50</v>
      </c>
      <c r="C66" s="26"/>
      <c r="D66" s="26"/>
      <c r="E66" s="4">
        <f t="shared" si="4"/>
        <v>0</v>
      </c>
      <c r="F66" s="3">
        <v>0.2</v>
      </c>
      <c r="G66" s="12">
        <f t="shared" si="5"/>
        <v>0</v>
      </c>
      <c r="H66" s="13"/>
      <c r="I66" s="326"/>
      <c r="J66" s="327"/>
      <c r="K66" s="327"/>
      <c r="L66" s="327"/>
      <c r="M66" s="327"/>
      <c r="N66" s="327"/>
      <c r="O66" s="327"/>
    </row>
    <row r="67" spans="1:15" ht="15.75" customHeight="1" x14ac:dyDescent="0.25">
      <c r="A67" s="3" t="s">
        <v>11</v>
      </c>
      <c r="B67" s="3">
        <v>22.5</v>
      </c>
      <c r="C67" s="26"/>
      <c r="D67" s="26"/>
      <c r="E67" s="4">
        <f t="shared" si="4"/>
        <v>0</v>
      </c>
      <c r="F67" s="3">
        <v>7.0000000000000007E-2</v>
      </c>
      <c r="G67" s="12">
        <f t="shared" si="5"/>
        <v>0</v>
      </c>
      <c r="H67" s="13"/>
      <c r="I67" s="328"/>
      <c r="J67" s="328"/>
      <c r="K67" s="328"/>
      <c r="L67" s="328"/>
      <c r="M67" s="328"/>
      <c r="N67" s="328"/>
      <c r="O67" s="328"/>
    </row>
    <row r="68" spans="1:15" ht="15.75" customHeight="1" x14ac:dyDescent="0.25">
      <c r="A68" s="3"/>
      <c r="B68" s="3">
        <v>30</v>
      </c>
      <c r="C68" s="26"/>
      <c r="D68" s="26"/>
      <c r="E68" s="4">
        <f t="shared" si="4"/>
        <v>0</v>
      </c>
      <c r="F68" s="3">
        <v>7.0000000000000007E-2</v>
      </c>
      <c r="G68" s="12">
        <f t="shared" si="5"/>
        <v>0</v>
      </c>
      <c r="H68" s="13"/>
    </row>
    <row r="69" spans="1:15" ht="15.75" customHeight="1" x14ac:dyDescent="0.25">
      <c r="A69" s="6"/>
      <c r="B69" s="3">
        <v>42.5</v>
      </c>
      <c r="C69" s="26"/>
      <c r="D69" s="26"/>
      <c r="E69" s="4">
        <f t="shared" si="4"/>
        <v>0</v>
      </c>
      <c r="F69" s="3">
        <v>7.0000000000000007E-2</v>
      </c>
      <c r="G69" s="12">
        <f t="shared" si="5"/>
        <v>0</v>
      </c>
      <c r="H69" s="13"/>
    </row>
    <row r="70" spans="1:15" ht="15.75" customHeight="1" x14ac:dyDescent="0.25">
      <c r="A70" s="6"/>
      <c r="B70" s="3">
        <v>50</v>
      </c>
      <c r="C70" s="26"/>
      <c r="D70" s="26"/>
      <c r="E70" s="4">
        <f t="shared" si="4"/>
        <v>0</v>
      </c>
      <c r="F70" s="3">
        <v>7.0000000000000007E-2</v>
      </c>
      <c r="G70" s="12">
        <f t="shared" si="5"/>
        <v>0</v>
      </c>
      <c r="H70" s="13"/>
    </row>
    <row r="71" spans="1:15" ht="15.75" customHeight="1" x14ac:dyDescent="0.25">
      <c r="A71" s="3" t="s">
        <v>6</v>
      </c>
      <c r="B71" s="3">
        <v>22.5</v>
      </c>
      <c r="C71" s="26"/>
      <c r="D71" s="36"/>
      <c r="E71" s="4">
        <f t="shared" si="4"/>
        <v>0</v>
      </c>
      <c r="F71" s="3">
        <v>0.06</v>
      </c>
      <c r="G71" s="12">
        <f t="shared" si="5"/>
        <v>0</v>
      </c>
      <c r="H71" s="13"/>
    </row>
    <row r="72" spans="1:15" ht="15.75" customHeight="1" x14ac:dyDescent="0.25">
      <c r="A72" s="3"/>
      <c r="B72" s="3">
        <v>30</v>
      </c>
      <c r="C72" s="26"/>
      <c r="D72" s="36"/>
      <c r="E72" s="4">
        <f t="shared" si="4"/>
        <v>0</v>
      </c>
      <c r="F72" s="3">
        <v>0.06</v>
      </c>
      <c r="G72" s="12">
        <f t="shared" si="5"/>
        <v>0</v>
      </c>
      <c r="H72" s="13"/>
    </row>
    <row r="73" spans="1:15" ht="15.75" customHeight="1" x14ac:dyDescent="0.25">
      <c r="A73" s="6"/>
      <c r="B73" s="3">
        <v>42.5</v>
      </c>
      <c r="C73" s="26"/>
      <c r="D73" s="36"/>
      <c r="E73" s="4">
        <f t="shared" si="4"/>
        <v>0</v>
      </c>
      <c r="F73" s="3">
        <v>0.06</v>
      </c>
      <c r="G73" s="12">
        <f t="shared" si="5"/>
        <v>0</v>
      </c>
      <c r="H73" s="13"/>
    </row>
    <row r="74" spans="1:15" ht="15.75" customHeight="1" x14ac:dyDescent="0.25">
      <c r="A74" s="6"/>
      <c r="B74" s="6">
        <v>50</v>
      </c>
      <c r="C74" s="65"/>
      <c r="D74" s="36"/>
      <c r="E74" s="4">
        <f t="shared" si="4"/>
        <v>0</v>
      </c>
      <c r="F74" s="3">
        <v>0.06</v>
      </c>
      <c r="G74" s="12">
        <f t="shared" si="5"/>
        <v>0</v>
      </c>
      <c r="H74" s="13"/>
    </row>
    <row r="75" spans="1:15" ht="15.75" x14ac:dyDescent="0.25">
      <c r="A75" s="8" t="s">
        <v>7</v>
      </c>
      <c r="B75" s="55"/>
      <c r="C75" s="10">
        <f>SUM(C63:C74)</f>
        <v>0</v>
      </c>
      <c r="D75" s="10">
        <f>SUM(D63:D70)</f>
        <v>0</v>
      </c>
      <c r="E75" s="35"/>
      <c r="F75" s="35"/>
      <c r="I75" s="102" t="str">
        <f>IF(C75+C58+C41=C25, ".", "Hier muss der gleiche Wert wie in der obersten Tabelle, welche zur Berechnung der Kontrollsumme dient, stehen.")</f>
        <v>.</v>
      </c>
    </row>
    <row r="76" spans="1:15" ht="15.75" x14ac:dyDescent="0.25">
      <c r="A76" s="8" t="s">
        <v>8</v>
      </c>
      <c r="B76" s="55"/>
      <c r="C76" s="60"/>
      <c r="D76" s="55"/>
      <c r="E76" s="64"/>
      <c r="F76" s="63"/>
      <c r="G76" s="16">
        <f>SUM(G63:G74)</f>
        <v>0</v>
      </c>
      <c r="H76" s="17"/>
    </row>
    <row r="78" spans="1:15" x14ac:dyDescent="0.25">
      <c r="A78" s="346" t="s">
        <v>9</v>
      </c>
      <c r="B78" s="347"/>
      <c r="C78" s="347"/>
      <c r="D78" s="347"/>
      <c r="E78" s="347"/>
      <c r="F78" s="347"/>
      <c r="G78" s="348"/>
    </row>
    <row r="79" spans="1:15" x14ac:dyDescent="0.25">
      <c r="A79" s="349"/>
      <c r="B79" s="349"/>
      <c r="C79" s="349"/>
      <c r="D79" s="349"/>
      <c r="E79" s="349"/>
      <c r="F79" s="349"/>
      <c r="G79" s="349"/>
    </row>
    <row r="80" spans="1:15" x14ac:dyDescent="0.25">
      <c r="A80" s="349"/>
      <c r="B80" s="349"/>
      <c r="C80" s="349"/>
      <c r="D80" s="349"/>
      <c r="E80" s="349"/>
      <c r="F80" s="349"/>
      <c r="G80" s="349"/>
    </row>
    <row r="81" spans="1:7" ht="95.1" customHeight="1" x14ac:dyDescent="0.25">
      <c r="A81" s="326" t="s">
        <v>10</v>
      </c>
      <c r="B81" s="327"/>
      <c r="C81" s="327"/>
      <c r="D81" s="327"/>
      <c r="E81" s="327"/>
      <c r="F81" s="327"/>
      <c r="G81" s="327"/>
    </row>
    <row r="82" spans="1:7" x14ac:dyDescent="0.25">
      <c r="A82" s="328"/>
      <c r="B82" s="328"/>
      <c r="C82" s="328"/>
      <c r="D82" s="328"/>
      <c r="E82" s="328"/>
      <c r="F82" s="328"/>
      <c r="G82" s="328"/>
    </row>
    <row r="84" spans="1:7" x14ac:dyDescent="0.25">
      <c r="G84" s="50"/>
    </row>
  </sheetData>
  <sheetProtection algorithmName="SHA-512" hashValue="3agwPsrR4rbUAfuuAXx7uxT/n9fHa2RW9y2sz/3E4t7QEhYcAushJNcft049khSLAnE8e+TJ95RYGQYhH50xlw==" saltValue="VZ0OHkqpp+4baQ9YsYqKPw==" spinCount="100000" sheet="1" objects="1" scenarios="1"/>
  <mergeCells count="37">
    <mergeCell ref="I20:K20"/>
    <mergeCell ref="I25:K25"/>
    <mergeCell ref="C22:D22"/>
    <mergeCell ref="F22:G22"/>
    <mergeCell ref="A9:G9"/>
    <mergeCell ref="A11:F11"/>
    <mergeCell ref="A12:F12"/>
    <mergeCell ref="A13:F13"/>
    <mergeCell ref="A15:G15"/>
    <mergeCell ref="A16:G16"/>
    <mergeCell ref="A18:F18"/>
    <mergeCell ref="C20:D20"/>
    <mergeCell ref="F20:G20"/>
    <mergeCell ref="F25:G25"/>
    <mergeCell ref="C23:D23"/>
    <mergeCell ref="A1:G1"/>
    <mergeCell ref="F5:G5"/>
    <mergeCell ref="A7:G7"/>
    <mergeCell ref="A8:G8"/>
    <mergeCell ref="B2:C2"/>
    <mergeCell ref="A4:G4"/>
    <mergeCell ref="A78:G80"/>
    <mergeCell ref="A81:G82"/>
    <mergeCell ref="C21:D21"/>
    <mergeCell ref="F21:G21"/>
    <mergeCell ref="I66:O67"/>
    <mergeCell ref="A31:H31"/>
    <mergeCell ref="A44:H44"/>
    <mergeCell ref="I61:O61"/>
    <mergeCell ref="I62:O64"/>
    <mergeCell ref="A28:H29"/>
    <mergeCell ref="F23:G23"/>
    <mergeCell ref="C24:D24"/>
    <mergeCell ref="F24:G24"/>
    <mergeCell ref="A25:B25"/>
    <mergeCell ref="A61:H61"/>
    <mergeCell ref="C25:E25"/>
  </mergeCells>
  <pageMargins left="0.70866141732283472" right="0.70866141732283472" top="0.78740157480314965" bottom="0.78740157480314965" header="0.31496062992125984" footer="0.31496062992125984"/>
  <pageSetup paperSize="9" scale="35" orientation="portrait" r:id="rId1"/>
  <headerFooter>
    <oddFooter>&amp;LVersion: Januar 2023&amp;CLandkreis Marburg-Biedenkopf
Bearbeitungsdatum: 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7">
    <pageSetUpPr fitToPage="1"/>
  </sheetPr>
  <dimension ref="A1:K83"/>
  <sheetViews>
    <sheetView view="pageLayout" topLeftCell="A19" zoomScaleNormal="100" workbookViewId="0">
      <selection activeCell="D36" sqref="D36"/>
    </sheetView>
  </sheetViews>
  <sheetFormatPr baseColWidth="10" defaultRowHeight="15" x14ac:dyDescent="0.25"/>
  <cols>
    <col min="1" max="1" width="33.5703125" style="20" customWidth="1"/>
    <col min="2" max="2" width="26" style="20" customWidth="1"/>
    <col min="3" max="3" width="23.85546875" style="20" customWidth="1"/>
    <col min="4" max="4" width="16.28515625" style="20" customWidth="1"/>
    <col min="5" max="5" width="25.140625" style="20" customWidth="1"/>
    <col min="6" max="6" width="11.28515625" style="20" customWidth="1"/>
    <col min="7" max="7" width="22.7109375" style="20" customWidth="1"/>
    <col min="8" max="8" width="5.42578125" style="20" customWidth="1"/>
    <col min="9" max="16384" width="11.42578125" style="20"/>
  </cols>
  <sheetData>
    <row r="1" spans="1:8" ht="16.5" customHeight="1" x14ac:dyDescent="0.35">
      <c r="A1" s="313" t="s">
        <v>165</v>
      </c>
      <c r="B1" s="314"/>
      <c r="C1" s="314"/>
      <c r="D1" s="314"/>
      <c r="E1" s="314"/>
      <c r="F1" s="314"/>
      <c r="G1" s="314"/>
      <c r="H1" s="23"/>
    </row>
    <row r="2" spans="1:8" ht="21" x14ac:dyDescent="0.35">
      <c r="A2" s="176"/>
      <c r="B2" s="321" t="s">
        <v>166</v>
      </c>
      <c r="C2" s="321"/>
      <c r="D2" s="177">
        <f>Deckblatt!D6</f>
        <v>0</v>
      </c>
      <c r="E2" s="176"/>
      <c r="F2" s="176"/>
      <c r="G2" s="176"/>
      <c r="H2" s="178"/>
    </row>
    <row r="3" spans="1:8" ht="21" x14ac:dyDescent="0.35">
      <c r="A3" s="179"/>
      <c r="B3" s="180"/>
      <c r="C3" s="180"/>
      <c r="D3" s="181"/>
      <c r="E3" s="179"/>
      <c r="F3" s="179"/>
      <c r="G3" s="179"/>
      <c r="H3" s="178"/>
    </row>
    <row r="4" spans="1:8" ht="15.75" x14ac:dyDescent="0.25">
      <c r="A4" s="322" t="s">
        <v>33</v>
      </c>
      <c r="B4" s="323"/>
      <c r="C4" s="323"/>
      <c r="D4" s="323"/>
      <c r="E4" s="323"/>
      <c r="F4" s="323"/>
      <c r="G4" s="323"/>
      <c r="H4" s="178"/>
    </row>
    <row r="5" spans="1:8" x14ac:dyDescent="0.25">
      <c r="A5" s="23" t="s">
        <v>46</v>
      </c>
      <c r="B5" s="23"/>
      <c r="C5" s="23"/>
      <c r="D5" s="23"/>
      <c r="E5" s="23"/>
      <c r="F5" s="297">
        <f>Deckblatt!F21</f>
        <v>0</v>
      </c>
      <c r="G5" s="297"/>
      <c r="H5" s="53"/>
    </row>
    <row r="6" spans="1:8" x14ac:dyDescent="0.25">
      <c r="A6" s="23"/>
      <c r="B6" s="23"/>
      <c r="C6" s="23"/>
      <c r="D6" s="23"/>
      <c r="E6" s="23"/>
      <c r="F6" s="53"/>
      <c r="G6" s="53"/>
      <c r="H6" s="53"/>
    </row>
    <row r="7" spans="1:8" ht="24.95" customHeight="1" x14ac:dyDescent="0.3">
      <c r="A7" s="316" t="s">
        <v>21</v>
      </c>
      <c r="B7" s="317"/>
      <c r="C7" s="317"/>
      <c r="D7" s="317"/>
      <c r="E7" s="317"/>
      <c r="F7" s="317"/>
      <c r="G7" s="317"/>
      <c r="H7" s="136"/>
    </row>
    <row r="8" spans="1:8" ht="20.100000000000001" customHeight="1" x14ac:dyDescent="0.35">
      <c r="A8" s="318" t="s">
        <v>22</v>
      </c>
      <c r="B8" s="319"/>
      <c r="C8" s="319"/>
      <c r="D8" s="319"/>
      <c r="E8" s="319"/>
      <c r="F8" s="319"/>
      <c r="G8" s="319"/>
      <c r="H8" s="182"/>
    </row>
    <row r="9" spans="1:8" ht="20.100000000000001" customHeight="1" x14ac:dyDescent="0.35">
      <c r="A9" s="320" t="s">
        <v>23</v>
      </c>
      <c r="B9" s="320"/>
      <c r="C9" s="320"/>
      <c r="D9" s="320"/>
      <c r="E9" s="320"/>
      <c r="F9" s="320"/>
      <c r="G9" s="320"/>
      <c r="H9" s="183"/>
    </row>
    <row r="10" spans="1:8" ht="20.100000000000001" customHeight="1" x14ac:dyDescent="0.3">
      <c r="A10" s="184"/>
      <c r="B10" s="184"/>
      <c r="C10" s="184"/>
      <c r="D10" s="184"/>
      <c r="E10" s="184"/>
      <c r="F10" s="184"/>
      <c r="G10" s="184"/>
      <c r="H10" s="185"/>
    </row>
    <row r="11" spans="1:8" x14ac:dyDescent="0.25">
      <c r="A11" s="315" t="s">
        <v>26</v>
      </c>
      <c r="B11" s="315"/>
      <c r="C11" s="315"/>
      <c r="D11" s="315"/>
      <c r="E11" s="315"/>
      <c r="F11" s="315"/>
      <c r="G11" s="186"/>
    </row>
    <row r="12" spans="1:8" ht="15.75" customHeight="1" x14ac:dyDescent="0.25">
      <c r="A12" s="315" t="s">
        <v>27</v>
      </c>
      <c r="B12" s="315"/>
      <c r="C12" s="315"/>
      <c r="D12" s="315"/>
      <c r="E12" s="315"/>
      <c r="F12" s="315"/>
      <c r="G12" s="186"/>
    </row>
    <row r="13" spans="1:8" ht="15.75" customHeight="1" x14ac:dyDescent="0.25">
      <c r="A13" s="315" t="s">
        <v>28</v>
      </c>
      <c r="B13" s="315"/>
      <c r="C13" s="315"/>
      <c r="D13" s="315"/>
      <c r="E13" s="315"/>
      <c r="F13" s="315"/>
      <c r="G13" s="186"/>
    </row>
    <row r="14" spans="1:8" ht="15.75" customHeight="1" x14ac:dyDescent="0.25">
      <c r="A14" s="187"/>
      <c r="B14" s="187"/>
      <c r="C14" s="187"/>
      <c r="D14" s="187"/>
      <c r="E14" s="187"/>
      <c r="F14" s="187"/>
      <c r="G14" s="186"/>
    </row>
    <row r="15" spans="1:8" x14ac:dyDescent="0.25">
      <c r="A15" s="315" t="s">
        <v>29</v>
      </c>
      <c r="B15" s="315"/>
      <c r="C15" s="315"/>
      <c r="D15" s="315"/>
      <c r="E15" s="315"/>
      <c r="F15" s="315"/>
      <c r="G15" s="315"/>
    </row>
    <row r="16" spans="1:8" ht="15.75" customHeight="1" x14ac:dyDescent="0.25">
      <c r="A16" s="315" t="s">
        <v>30</v>
      </c>
      <c r="B16" s="315"/>
      <c r="C16" s="315"/>
      <c r="D16" s="315"/>
      <c r="E16" s="315"/>
      <c r="F16" s="315"/>
      <c r="G16" s="315"/>
    </row>
    <row r="17" spans="1:11" ht="15.75" customHeight="1" x14ac:dyDescent="0.25">
      <c r="A17" s="188"/>
      <c r="B17" s="188"/>
      <c r="C17" s="188"/>
      <c r="D17" s="188"/>
      <c r="E17" s="188"/>
      <c r="F17" s="188"/>
      <c r="G17" s="188"/>
    </row>
    <row r="18" spans="1:11" ht="35.1" customHeight="1" x14ac:dyDescent="0.25">
      <c r="A18" s="359" t="s">
        <v>24</v>
      </c>
      <c r="B18" s="359"/>
      <c r="C18" s="359"/>
      <c r="D18" s="359"/>
      <c r="E18" s="359"/>
      <c r="F18" s="359"/>
    </row>
    <row r="19" spans="1:11" ht="35.1" customHeight="1" x14ac:dyDescent="0.25">
      <c r="A19" s="189"/>
      <c r="B19" s="189"/>
      <c r="C19" s="189"/>
      <c r="D19" s="189"/>
      <c r="E19" s="189"/>
      <c r="F19" s="189"/>
    </row>
    <row r="20" spans="1:11" s="136" customFormat="1" ht="60" customHeight="1" x14ac:dyDescent="0.25">
      <c r="A20" s="190"/>
      <c r="B20" s="191" t="s">
        <v>15</v>
      </c>
      <c r="C20" s="360" t="s">
        <v>25</v>
      </c>
      <c r="D20" s="361"/>
      <c r="E20" s="192" t="s">
        <v>16</v>
      </c>
      <c r="F20" s="360" t="s">
        <v>31</v>
      </c>
      <c r="G20" s="362"/>
      <c r="I20" s="324" t="str">
        <f>IF(C21+C22+C23+C24=0, "Bitte Tabelle ausfüllen!", ".")</f>
        <v>Bitte Tabelle ausfüllen!</v>
      </c>
      <c r="J20" s="324"/>
      <c r="K20" s="324"/>
    </row>
    <row r="21" spans="1:11" ht="15.75" customHeight="1" x14ac:dyDescent="0.25">
      <c r="A21" s="193" t="s">
        <v>17</v>
      </c>
      <c r="B21" s="193">
        <v>2.5</v>
      </c>
      <c r="C21" s="329"/>
      <c r="D21" s="330"/>
      <c r="E21" s="133"/>
      <c r="F21" s="331">
        <f>(B21*C21)+(B21*E21*2)</f>
        <v>0</v>
      </c>
      <c r="G21" s="332"/>
    </row>
    <row r="22" spans="1:11" ht="15.75" customHeight="1" x14ac:dyDescent="0.25">
      <c r="A22" s="193" t="s">
        <v>18</v>
      </c>
      <c r="B22" s="193">
        <v>1.5</v>
      </c>
      <c r="C22" s="329"/>
      <c r="D22" s="330"/>
      <c r="E22" s="133"/>
      <c r="F22" s="331">
        <f>(B22*C22)+(B22*E22*2)</f>
        <v>0</v>
      </c>
      <c r="G22" s="332"/>
    </row>
    <row r="23" spans="1:11" ht="15.75" customHeight="1" x14ac:dyDescent="0.25">
      <c r="A23" s="193" t="s">
        <v>19</v>
      </c>
      <c r="B23" s="193">
        <v>1</v>
      </c>
      <c r="C23" s="329"/>
      <c r="D23" s="330"/>
      <c r="E23" s="133"/>
      <c r="F23" s="331">
        <f>(B23*C23)+(B23*E23*3)</f>
        <v>0</v>
      </c>
      <c r="G23" s="332"/>
    </row>
    <row r="24" spans="1:11" ht="15.75" customHeight="1" x14ac:dyDescent="0.25">
      <c r="A24" s="193" t="s">
        <v>20</v>
      </c>
      <c r="B24" s="193">
        <v>1</v>
      </c>
      <c r="C24" s="329"/>
      <c r="D24" s="330"/>
      <c r="E24" s="130"/>
      <c r="F24" s="331">
        <f>(B24*C24)+((B24+2)*E24)</f>
        <v>0</v>
      </c>
      <c r="G24" s="332"/>
    </row>
    <row r="25" spans="1:11" ht="15.75" customHeight="1" x14ac:dyDescent="0.25">
      <c r="A25" s="333" t="s">
        <v>32</v>
      </c>
      <c r="B25" s="334"/>
      <c r="C25" s="335">
        <f>SUM(C21:D24)+SUM(E21:E24)</f>
        <v>0</v>
      </c>
      <c r="D25" s="336"/>
      <c r="E25" s="337"/>
      <c r="F25" s="338">
        <f>SUM(F21:F24)</f>
        <v>0</v>
      </c>
      <c r="G25" s="339"/>
      <c r="I25" s="325" t="str">
        <f>IF(F25&gt;25, "Bitte prüfen oder erläutern!", ".")</f>
        <v>.</v>
      </c>
      <c r="J25" s="325"/>
      <c r="K25" s="325"/>
    </row>
    <row r="26" spans="1:11" ht="15.75" customHeight="1" x14ac:dyDescent="0.25">
      <c r="A26" s="189"/>
      <c r="B26" s="189"/>
      <c r="C26" s="189"/>
      <c r="D26" s="189"/>
      <c r="E26" s="194">
        <f>SUM(E21:E24)</f>
        <v>0</v>
      </c>
      <c r="F26" s="189"/>
    </row>
    <row r="27" spans="1:11" ht="15.75" thickBot="1" x14ac:dyDescent="0.3"/>
    <row r="28" spans="1:11" ht="15" customHeight="1" x14ac:dyDescent="0.25">
      <c r="A28" s="353" t="s">
        <v>167</v>
      </c>
      <c r="B28" s="354"/>
      <c r="C28" s="354"/>
      <c r="D28" s="354"/>
      <c r="E28" s="354"/>
      <c r="F28" s="354"/>
      <c r="G28" s="354"/>
      <c r="H28" s="355"/>
    </row>
    <row r="29" spans="1:11" ht="15.75" thickBot="1" x14ac:dyDescent="0.3">
      <c r="A29" s="356"/>
      <c r="B29" s="357"/>
      <c r="C29" s="357"/>
      <c r="D29" s="357"/>
      <c r="E29" s="357"/>
      <c r="F29" s="357"/>
      <c r="G29" s="357"/>
      <c r="H29" s="358"/>
    </row>
    <row r="30" spans="1:11" x14ac:dyDescent="0.25">
      <c r="A30" s="195"/>
      <c r="B30" s="196"/>
      <c r="C30" s="196"/>
      <c r="D30" s="196"/>
      <c r="E30" s="196"/>
      <c r="F30" s="196"/>
      <c r="G30" s="196"/>
      <c r="H30" s="196"/>
      <c r="I30" s="21"/>
    </row>
    <row r="31" spans="1:11" ht="18.75" x14ac:dyDescent="0.3">
      <c r="A31" s="340" t="s">
        <v>177</v>
      </c>
      <c r="B31" s="340"/>
      <c r="C31" s="341"/>
      <c r="D31" s="341"/>
      <c r="E31" s="341"/>
      <c r="F31" s="341"/>
      <c r="G31" s="342"/>
      <c r="H31" s="342"/>
    </row>
    <row r="32" spans="1:11" ht="47.25" x14ac:dyDescent="0.25">
      <c r="A32" s="1" t="s">
        <v>0</v>
      </c>
      <c r="B32" s="2" t="s">
        <v>14</v>
      </c>
      <c r="C32" s="2" t="s">
        <v>1</v>
      </c>
      <c r="D32" s="2" t="s">
        <v>2</v>
      </c>
      <c r="E32" s="2" t="s">
        <v>3</v>
      </c>
      <c r="F32" s="2" t="s">
        <v>13</v>
      </c>
      <c r="G32" s="14" t="s">
        <v>4</v>
      </c>
      <c r="H32" s="15"/>
    </row>
    <row r="33" spans="1:9" ht="15.75" x14ac:dyDescent="0.25">
      <c r="A33" s="3" t="s">
        <v>5</v>
      </c>
      <c r="B33" s="3">
        <v>22.5</v>
      </c>
      <c r="C33" s="25"/>
      <c r="D33" s="25"/>
      <c r="E33" s="4">
        <f>IF(D33=0,C33,IF(D33=1,C33+1,IF(D33=2,C33+2,IF(D33=3,C33+3,IF(D33=4,C33+4,IF(D33=5,C33+5,IF(D33=6,C33+6,IF(D33=7,C33+7,IF(D33=8,C33+8)))))))))</f>
        <v>0</v>
      </c>
      <c r="F33" s="3">
        <v>0.2</v>
      </c>
      <c r="G33" s="12">
        <f>B33*E33*F33</f>
        <v>0</v>
      </c>
      <c r="H33" s="13"/>
    </row>
    <row r="34" spans="1:9" ht="15.75" x14ac:dyDescent="0.25">
      <c r="A34" s="3"/>
      <c r="B34" s="3">
        <v>30</v>
      </c>
      <c r="C34" s="25"/>
      <c r="D34" s="25"/>
      <c r="E34" s="4">
        <f t="shared" ref="E34:E40" si="0">IF(D34=0,C34,IF(D34=1,C34+1,IF(D34=2,C34+2,IF(D34=3,C34+3,IF(D34=4,C34+4,IF(D34=5,C34+5,IF(D34=6,C34+6,IF(D34=7,C34+7,IF(D34=8,C34+8)))))))))</f>
        <v>0</v>
      </c>
      <c r="F34" s="3">
        <v>0.2</v>
      </c>
      <c r="G34" s="12">
        <f t="shared" ref="G34:G40" si="1">B34*E34*F34</f>
        <v>0</v>
      </c>
      <c r="H34" s="13"/>
    </row>
    <row r="35" spans="1:9" ht="15.75" x14ac:dyDescent="0.25">
      <c r="A35" s="3"/>
      <c r="B35" s="3">
        <v>42.5</v>
      </c>
      <c r="C35" s="25"/>
      <c r="D35" s="25"/>
      <c r="E35" s="4">
        <f t="shared" si="0"/>
        <v>0</v>
      </c>
      <c r="F35" s="3">
        <v>0.2</v>
      </c>
      <c r="G35" s="12">
        <f t="shared" si="1"/>
        <v>0</v>
      </c>
      <c r="H35" s="13"/>
    </row>
    <row r="36" spans="1:9" ht="15.75" x14ac:dyDescent="0.25">
      <c r="A36" s="3"/>
      <c r="B36" s="3">
        <v>50</v>
      </c>
      <c r="C36" s="26"/>
      <c r="D36" s="26"/>
      <c r="E36" s="4">
        <f t="shared" si="0"/>
        <v>0</v>
      </c>
      <c r="F36" s="3">
        <v>0.2</v>
      </c>
      <c r="G36" s="12">
        <f t="shared" si="1"/>
        <v>0</v>
      </c>
      <c r="H36" s="13"/>
    </row>
    <row r="37" spans="1:9" ht="15.75" x14ac:dyDescent="0.25">
      <c r="A37" s="5" t="s">
        <v>12</v>
      </c>
      <c r="B37" s="3">
        <v>22.5</v>
      </c>
      <c r="C37" s="26"/>
      <c r="D37" s="26"/>
      <c r="E37" s="4">
        <f t="shared" si="0"/>
        <v>0</v>
      </c>
      <c r="F37" s="3">
        <v>7.0000000000000007E-2</v>
      </c>
      <c r="G37" s="12">
        <f t="shared" si="1"/>
        <v>0</v>
      </c>
      <c r="H37" s="13"/>
    </row>
    <row r="38" spans="1:9" ht="15.75" x14ac:dyDescent="0.25">
      <c r="A38" s="5"/>
      <c r="B38" s="3">
        <v>30</v>
      </c>
      <c r="C38" s="26"/>
      <c r="D38" s="26"/>
      <c r="E38" s="4">
        <f t="shared" si="0"/>
        <v>0</v>
      </c>
      <c r="F38" s="3">
        <v>7.0000000000000007E-2</v>
      </c>
      <c r="G38" s="12">
        <f t="shared" si="1"/>
        <v>0</v>
      </c>
      <c r="H38" s="13"/>
    </row>
    <row r="39" spans="1:9" ht="15.75" x14ac:dyDescent="0.25">
      <c r="A39" s="5"/>
      <c r="B39" s="3">
        <v>42.5</v>
      </c>
      <c r="C39" s="26"/>
      <c r="D39" s="26"/>
      <c r="E39" s="4">
        <f t="shared" si="0"/>
        <v>0</v>
      </c>
      <c r="F39" s="3">
        <v>7.0000000000000007E-2</v>
      </c>
      <c r="G39" s="12">
        <f t="shared" si="1"/>
        <v>0</v>
      </c>
      <c r="H39" s="13"/>
    </row>
    <row r="40" spans="1:9" ht="15.75" x14ac:dyDescent="0.25">
      <c r="A40" s="3"/>
      <c r="B40" s="3">
        <v>50</v>
      </c>
      <c r="C40" s="26"/>
      <c r="D40" s="200"/>
      <c r="E40" s="4">
        <f t="shared" si="0"/>
        <v>0</v>
      </c>
      <c r="F40" s="3">
        <v>7.0000000000000007E-2</v>
      </c>
      <c r="G40" s="12">
        <f t="shared" si="1"/>
        <v>0</v>
      </c>
      <c r="H40" s="13"/>
    </row>
    <row r="41" spans="1:9" ht="15.75" x14ac:dyDescent="0.25">
      <c r="A41" s="8" t="s">
        <v>7</v>
      </c>
      <c r="B41" s="55"/>
      <c r="C41" s="10">
        <f>SUM(C33:C40)</f>
        <v>0</v>
      </c>
      <c r="D41" s="10">
        <f>SUM(D33:D40)</f>
        <v>0</v>
      </c>
      <c r="E41" s="19"/>
      <c r="F41" s="19"/>
      <c r="G41" s="23"/>
      <c r="H41" s="23"/>
      <c r="I41" s="102" t="str">
        <f>IF(C41+C58+C75=C25, ".", "Hier muss der gleiche Wert wie in der obersten Tabelle, welche zur Berechnung der Kontrollsumme dient, stehen.")</f>
        <v>.</v>
      </c>
    </row>
    <row r="42" spans="1:9" ht="15.75" x14ac:dyDescent="0.25">
      <c r="A42" s="67" t="s">
        <v>8</v>
      </c>
      <c r="B42" s="55"/>
      <c r="C42" s="60"/>
      <c r="D42" s="55"/>
      <c r="E42" s="64"/>
      <c r="F42" s="63"/>
      <c r="G42" s="68">
        <f>SUM(G33:G40)</f>
        <v>0</v>
      </c>
      <c r="H42" s="17"/>
    </row>
    <row r="44" spans="1:9" ht="18.75" x14ac:dyDescent="0.3">
      <c r="A44" s="343" t="s">
        <v>178</v>
      </c>
      <c r="B44" s="343"/>
      <c r="C44" s="344"/>
      <c r="D44" s="344"/>
      <c r="E44" s="344"/>
      <c r="F44" s="344"/>
      <c r="G44" s="345"/>
      <c r="H44" s="345"/>
    </row>
    <row r="45" spans="1:9" ht="47.25" x14ac:dyDescent="0.25">
      <c r="A45" s="1" t="s">
        <v>0</v>
      </c>
      <c r="B45" s="2" t="s">
        <v>14</v>
      </c>
      <c r="C45" s="2" t="s">
        <v>1</v>
      </c>
      <c r="D45" s="2" t="s">
        <v>2</v>
      </c>
      <c r="E45" s="2" t="s">
        <v>3</v>
      </c>
      <c r="F45" s="2" t="s">
        <v>13</v>
      </c>
      <c r="G45" s="14" t="s">
        <v>4</v>
      </c>
      <c r="H45" s="15"/>
    </row>
    <row r="46" spans="1:9" ht="15.75" x14ac:dyDescent="0.25">
      <c r="A46" s="5" t="s">
        <v>5</v>
      </c>
      <c r="B46" s="3">
        <v>22.5</v>
      </c>
      <c r="C46" s="26"/>
      <c r="D46" s="26"/>
      <c r="E46" s="4">
        <f>IF(D46=0,C46,IF($D$58=1,C46+5,IF(AND($D$58=2,D46=2),C46+5,IF($D$58=2,C46+2.5,IF($D$58&gt;=3,C46+(D46*2))))))</f>
        <v>0</v>
      </c>
      <c r="F46" s="3">
        <v>0.2</v>
      </c>
      <c r="G46" s="12">
        <f>B46*((C46*F46)+((E46-C46)*0.07))</f>
        <v>0</v>
      </c>
      <c r="H46" s="13"/>
    </row>
    <row r="47" spans="1:9" ht="15.75" x14ac:dyDescent="0.25">
      <c r="A47" s="5"/>
      <c r="B47" s="3">
        <v>30</v>
      </c>
      <c r="C47" s="26"/>
      <c r="D47" s="26"/>
      <c r="E47" s="4">
        <f t="shared" ref="E47:E57" si="2">IF(D47=0,C47,IF($D$58=1,C47+5,IF(AND($D$58=2,D47=2),C47+5,IF($D$58=2,C47+2.5,IF($D$58&gt;=3,C47+(D47*2))))))</f>
        <v>0</v>
      </c>
      <c r="F47" s="3">
        <v>0.2</v>
      </c>
      <c r="G47" s="12">
        <f t="shared" ref="G47:G57" si="3">B47*((C47*F47)+((E47-C47)*0.07))</f>
        <v>0</v>
      </c>
      <c r="H47" s="13"/>
    </row>
    <row r="48" spans="1:9" ht="15.75" x14ac:dyDescent="0.25">
      <c r="A48" s="5"/>
      <c r="B48" s="3">
        <v>42.5</v>
      </c>
      <c r="C48" s="26"/>
      <c r="D48" s="26"/>
      <c r="E48" s="4">
        <f t="shared" si="2"/>
        <v>0</v>
      </c>
      <c r="F48" s="3">
        <v>0.2</v>
      </c>
      <c r="G48" s="12">
        <f t="shared" si="3"/>
        <v>0</v>
      </c>
      <c r="H48" s="13"/>
    </row>
    <row r="49" spans="1:9" ht="15.75" x14ac:dyDescent="0.25">
      <c r="A49" s="3"/>
      <c r="B49" s="3">
        <v>50</v>
      </c>
      <c r="C49" s="26"/>
      <c r="D49" s="26"/>
      <c r="E49" s="4">
        <f t="shared" si="2"/>
        <v>0</v>
      </c>
      <c r="F49" s="3">
        <v>0.2</v>
      </c>
      <c r="G49" s="12">
        <f t="shared" si="3"/>
        <v>0</v>
      </c>
      <c r="H49" s="13"/>
    </row>
    <row r="50" spans="1:9" ht="15.75" x14ac:dyDescent="0.25">
      <c r="A50" s="3" t="s">
        <v>11</v>
      </c>
      <c r="B50" s="3">
        <v>22.5</v>
      </c>
      <c r="C50" s="26"/>
      <c r="D50" s="26"/>
      <c r="E50" s="4">
        <f t="shared" si="2"/>
        <v>0</v>
      </c>
      <c r="F50" s="3">
        <v>7.0000000000000007E-2</v>
      </c>
      <c r="G50" s="12">
        <f t="shared" si="3"/>
        <v>0</v>
      </c>
      <c r="H50" s="13"/>
    </row>
    <row r="51" spans="1:9" ht="15.75" x14ac:dyDescent="0.25">
      <c r="A51" s="3"/>
      <c r="B51" s="3">
        <v>30</v>
      </c>
      <c r="C51" s="26"/>
      <c r="D51" s="26"/>
      <c r="E51" s="4">
        <f t="shared" si="2"/>
        <v>0</v>
      </c>
      <c r="F51" s="3">
        <v>7.0000000000000007E-2</v>
      </c>
      <c r="G51" s="12">
        <f t="shared" si="3"/>
        <v>0</v>
      </c>
      <c r="H51" s="13"/>
    </row>
    <row r="52" spans="1:9" ht="15.75" x14ac:dyDescent="0.25">
      <c r="A52" s="6"/>
      <c r="B52" s="3">
        <v>42.5</v>
      </c>
      <c r="C52" s="26"/>
      <c r="D52" s="26"/>
      <c r="E52" s="4">
        <f t="shared" si="2"/>
        <v>0</v>
      </c>
      <c r="F52" s="3">
        <v>7.0000000000000007E-2</v>
      </c>
      <c r="G52" s="12">
        <f t="shared" si="3"/>
        <v>0</v>
      </c>
      <c r="H52" s="13"/>
    </row>
    <row r="53" spans="1:9" ht="15.75" x14ac:dyDescent="0.25">
      <c r="A53" s="6"/>
      <c r="B53" s="3">
        <v>50</v>
      </c>
      <c r="C53" s="26"/>
      <c r="D53" s="26"/>
      <c r="E53" s="4">
        <f t="shared" si="2"/>
        <v>0</v>
      </c>
      <c r="F53" s="3">
        <v>7.0000000000000007E-2</v>
      </c>
      <c r="G53" s="12">
        <f t="shared" si="3"/>
        <v>0</v>
      </c>
      <c r="H53" s="13"/>
    </row>
    <row r="54" spans="1:9" ht="15.75" x14ac:dyDescent="0.25">
      <c r="A54" s="3" t="s">
        <v>6</v>
      </c>
      <c r="B54" s="3">
        <v>22.5</v>
      </c>
      <c r="C54" s="26"/>
      <c r="D54" s="36"/>
      <c r="E54" s="4">
        <f t="shared" si="2"/>
        <v>0</v>
      </c>
      <c r="F54" s="3">
        <v>0.06</v>
      </c>
      <c r="G54" s="12">
        <f t="shared" si="3"/>
        <v>0</v>
      </c>
      <c r="H54" s="13"/>
    </row>
    <row r="55" spans="1:9" ht="15.75" x14ac:dyDescent="0.25">
      <c r="A55" s="3"/>
      <c r="B55" s="3">
        <v>30</v>
      </c>
      <c r="C55" s="26"/>
      <c r="D55" s="36"/>
      <c r="E55" s="4">
        <f t="shared" si="2"/>
        <v>0</v>
      </c>
      <c r="F55" s="3">
        <v>0.06</v>
      </c>
      <c r="G55" s="12">
        <f t="shared" si="3"/>
        <v>0</v>
      </c>
      <c r="H55" s="13"/>
    </row>
    <row r="56" spans="1:9" ht="15.75" x14ac:dyDescent="0.25">
      <c r="A56" s="6"/>
      <c r="B56" s="3">
        <v>42.5</v>
      </c>
      <c r="C56" s="26"/>
      <c r="D56" s="36"/>
      <c r="E56" s="4">
        <f t="shared" si="2"/>
        <v>0</v>
      </c>
      <c r="F56" s="3">
        <v>0.06</v>
      </c>
      <c r="G56" s="12">
        <f t="shared" si="3"/>
        <v>0</v>
      </c>
      <c r="H56" s="13"/>
    </row>
    <row r="57" spans="1:9" ht="15.75" x14ac:dyDescent="0.25">
      <c r="A57" s="6"/>
      <c r="B57" s="6">
        <v>50</v>
      </c>
      <c r="C57" s="65"/>
      <c r="D57" s="66"/>
      <c r="E57" s="4">
        <f t="shared" si="2"/>
        <v>0</v>
      </c>
      <c r="F57" s="3">
        <v>0.06</v>
      </c>
      <c r="G57" s="12">
        <f t="shared" si="3"/>
        <v>0</v>
      </c>
      <c r="H57" s="13"/>
    </row>
    <row r="58" spans="1:9" ht="15.75" x14ac:dyDescent="0.25">
      <c r="A58" s="8" t="s">
        <v>7</v>
      </c>
      <c r="B58" s="55"/>
      <c r="C58" s="10">
        <f>SUM(C46:C57)</f>
        <v>0</v>
      </c>
      <c r="D58" s="56">
        <f>SUM(D46:D53)</f>
        <v>0</v>
      </c>
      <c r="E58" s="48"/>
      <c r="F58" s="35"/>
      <c r="I58" s="102" t="str">
        <f>IF(C58+C41+C75=C25, ".", "Hier muss der gleiche Wert wie in der obersten Tabelle, welche zur Berechnung der Kontrollsumme dient, stehen.")</f>
        <v>.</v>
      </c>
    </row>
    <row r="59" spans="1:9" ht="15.75" x14ac:dyDescent="0.25">
      <c r="A59" s="8" t="s">
        <v>8</v>
      </c>
      <c r="B59" s="55"/>
      <c r="C59" s="60"/>
      <c r="D59" s="61"/>
      <c r="E59" s="62"/>
      <c r="F59" s="63"/>
      <c r="G59" s="16">
        <f>SUM(G46:G57)</f>
        <v>0</v>
      </c>
      <c r="H59" s="17"/>
    </row>
    <row r="60" spans="1:9" ht="15.75" x14ac:dyDescent="0.25">
      <c r="A60" s="54"/>
      <c r="B60" s="18"/>
      <c r="C60" s="18"/>
      <c r="D60" s="29"/>
      <c r="E60" s="31"/>
      <c r="G60" s="33"/>
      <c r="H60" s="34"/>
    </row>
    <row r="61" spans="1:9" ht="30" customHeight="1" x14ac:dyDescent="0.3">
      <c r="A61" s="350" t="s">
        <v>160</v>
      </c>
      <c r="B61" s="350"/>
      <c r="C61" s="351"/>
      <c r="D61" s="351"/>
      <c r="E61" s="351"/>
      <c r="F61" s="351"/>
      <c r="G61" s="365"/>
      <c r="H61" s="365"/>
    </row>
    <row r="62" spans="1:9" ht="30" customHeight="1" x14ac:dyDescent="0.25">
      <c r="A62" s="1" t="s">
        <v>0</v>
      </c>
      <c r="B62" s="2" t="s">
        <v>14</v>
      </c>
      <c r="C62" s="2" t="s">
        <v>1</v>
      </c>
      <c r="D62" s="2" t="s">
        <v>2</v>
      </c>
      <c r="E62" s="2" t="s">
        <v>3</v>
      </c>
      <c r="F62" s="2" t="s">
        <v>13</v>
      </c>
      <c r="G62" s="14" t="s">
        <v>4</v>
      </c>
      <c r="H62" s="15"/>
    </row>
    <row r="63" spans="1:9" ht="15.75" customHeight="1" x14ac:dyDescent="0.25">
      <c r="A63" s="5" t="s">
        <v>5</v>
      </c>
      <c r="B63" s="3">
        <v>22.5</v>
      </c>
      <c r="C63" s="26"/>
      <c r="D63" s="26"/>
      <c r="E63" s="4">
        <f>IF(D63=0,C63,IF($D$75=1,C63+5,IF(AND($D$75=2,D63=2),C63+5,IF($D$75=2,C63+2.5,IF($D$75&gt;=3,C63+(D63*2))))))</f>
        <v>0</v>
      </c>
      <c r="F63" s="3">
        <v>0.2</v>
      </c>
      <c r="G63" s="12">
        <f>B63*((C63*F63)+((E63-C63)*0.07))</f>
        <v>0</v>
      </c>
      <c r="H63" s="13"/>
    </row>
    <row r="64" spans="1:9" ht="15.75" customHeight="1" x14ac:dyDescent="0.25">
      <c r="A64" s="5"/>
      <c r="B64" s="3">
        <v>30</v>
      </c>
      <c r="C64" s="26"/>
      <c r="D64" s="26"/>
      <c r="E64" s="4">
        <f t="shared" ref="E64:E74" si="4">IF(D64=0,C64,IF($D$75=1,C64+5,IF(AND($D$75=2,D64=2),C64+5,IF($D$75=2,C64+2.5,IF($D$75&gt;=3,C64+(D64*2))))))</f>
        <v>0</v>
      </c>
      <c r="F64" s="3">
        <v>0.2</v>
      </c>
      <c r="G64" s="12">
        <f t="shared" ref="G64:G74" si="5">B64*((C64*F64)+((E64-C64)*0.07))</f>
        <v>0</v>
      </c>
      <c r="H64" s="13"/>
    </row>
    <row r="65" spans="1:9" ht="15.75" customHeight="1" x14ac:dyDescent="0.25">
      <c r="A65" s="5"/>
      <c r="B65" s="3">
        <v>42.5</v>
      </c>
      <c r="C65" s="26"/>
      <c r="D65" s="26"/>
      <c r="E65" s="4">
        <f t="shared" si="4"/>
        <v>0</v>
      </c>
      <c r="F65" s="3">
        <v>0.2</v>
      </c>
      <c r="G65" s="12">
        <f t="shared" si="5"/>
        <v>0</v>
      </c>
      <c r="H65" s="13"/>
    </row>
    <row r="66" spans="1:9" ht="15.75" customHeight="1" x14ac:dyDescent="0.25">
      <c r="A66" s="3"/>
      <c r="B66" s="3">
        <v>50</v>
      </c>
      <c r="C66" s="26"/>
      <c r="D66" s="26"/>
      <c r="E66" s="4">
        <f t="shared" si="4"/>
        <v>0</v>
      </c>
      <c r="F66" s="3">
        <v>0.2</v>
      </c>
      <c r="G66" s="12">
        <f t="shared" si="5"/>
        <v>0</v>
      </c>
      <c r="H66" s="13"/>
    </row>
    <row r="67" spans="1:9" ht="15.75" customHeight="1" x14ac:dyDescent="0.25">
      <c r="A67" s="3" t="s">
        <v>11</v>
      </c>
      <c r="B67" s="3">
        <v>22.5</v>
      </c>
      <c r="C67" s="26"/>
      <c r="D67" s="26"/>
      <c r="E67" s="4">
        <f t="shared" si="4"/>
        <v>0</v>
      </c>
      <c r="F67" s="3">
        <v>7.0000000000000007E-2</v>
      </c>
      <c r="G67" s="12">
        <f t="shared" si="5"/>
        <v>0</v>
      </c>
      <c r="H67" s="13"/>
    </row>
    <row r="68" spans="1:9" ht="15.75" customHeight="1" x14ac:dyDescent="0.25">
      <c r="A68" s="3"/>
      <c r="B68" s="3">
        <v>30</v>
      </c>
      <c r="C68" s="26"/>
      <c r="D68" s="26"/>
      <c r="E68" s="4">
        <f t="shared" si="4"/>
        <v>0</v>
      </c>
      <c r="F68" s="3">
        <v>7.0000000000000007E-2</v>
      </c>
      <c r="G68" s="12">
        <f t="shared" si="5"/>
        <v>0</v>
      </c>
      <c r="H68" s="13"/>
    </row>
    <row r="69" spans="1:9" ht="15.75" customHeight="1" x14ac:dyDescent="0.25">
      <c r="A69" s="6"/>
      <c r="B69" s="3">
        <v>42.5</v>
      </c>
      <c r="C69" s="26"/>
      <c r="D69" s="26"/>
      <c r="E69" s="4">
        <f t="shared" si="4"/>
        <v>0</v>
      </c>
      <c r="F69" s="3">
        <v>7.0000000000000007E-2</v>
      </c>
      <c r="G69" s="12">
        <f t="shared" si="5"/>
        <v>0</v>
      </c>
      <c r="H69" s="13"/>
    </row>
    <row r="70" spans="1:9" ht="15.75" customHeight="1" x14ac:dyDescent="0.25">
      <c r="A70" s="6"/>
      <c r="B70" s="3">
        <v>50</v>
      </c>
      <c r="C70" s="26"/>
      <c r="D70" s="26"/>
      <c r="E70" s="4">
        <f t="shared" si="4"/>
        <v>0</v>
      </c>
      <c r="F70" s="3">
        <v>7.0000000000000007E-2</v>
      </c>
      <c r="G70" s="12">
        <f t="shared" si="5"/>
        <v>0</v>
      </c>
      <c r="H70" s="13"/>
    </row>
    <row r="71" spans="1:9" ht="15.75" customHeight="1" x14ac:dyDescent="0.25">
      <c r="A71" s="3" t="s">
        <v>6</v>
      </c>
      <c r="B71" s="3">
        <v>22.5</v>
      </c>
      <c r="C71" s="26"/>
      <c r="D71" s="36"/>
      <c r="E71" s="4">
        <f t="shared" si="4"/>
        <v>0</v>
      </c>
      <c r="F71" s="3">
        <v>0.06</v>
      </c>
      <c r="G71" s="12">
        <f t="shared" si="5"/>
        <v>0</v>
      </c>
      <c r="H71" s="13"/>
    </row>
    <row r="72" spans="1:9" ht="15.75" customHeight="1" x14ac:dyDescent="0.25">
      <c r="A72" s="3"/>
      <c r="B72" s="3">
        <v>30</v>
      </c>
      <c r="C72" s="26"/>
      <c r="D72" s="36"/>
      <c r="E72" s="4">
        <f t="shared" si="4"/>
        <v>0</v>
      </c>
      <c r="F72" s="3">
        <v>0.06</v>
      </c>
      <c r="G72" s="12">
        <f t="shared" si="5"/>
        <v>0</v>
      </c>
      <c r="H72" s="13"/>
    </row>
    <row r="73" spans="1:9" ht="15.75" customHeight="1" x14ac:dyDescent="0.25">
      <c r="A73" s="6"/>
      <c r="B73" s="3">
        <v>42.5</v>
      </c>
      <c r="C73" s="26"/>
      <c r="D73" s="36"/>
      <c r="E73" s="4">
        <f t="shared" si="4"/>
        <v>0</v>
      </c>
      <c r="F73" s="3">
        <v>0.06</v>
      </c>
      <c r="G73" s="12">
        <f t="shared" si="5"/>
        <v>0</v>
      </c>
      <c r="H73" s="13"/>
    </row>
    <row r="74" spans="1:9" ht="15.75" customHeight="1" x14ac:dyDescent="0.25">
      <c r="A74" s="6"/>
      <c r="B74" s="6">
        <v>50</v>
      </c>
      <c r="C74" s="65"/>
      <c r="D74" s="66"/>
      <c r="E74" s="4">
        <f t="shared" si="4"/>
        <v>0</v>
      </c>
      <c r="F74" s="3">
        <v>0.06</v>
      </c>
      <c r="G74" s="12">
        <f t="shared" si="5"/>
        <v>0</v>
      </c>
      <c r="H74" s="13"/>
    </row>
    <row r="75" spans="1:9" ht="15.75" x14ac:dyDescent="0.25">
      <c r="A75" s="9" t="s">
        <v>7</v>
      </c>
      <c r="B75" s="57"/>
      <c r="C75" s="58">
        <f>SUM(C63:C74)</f>
        <v>0</v>
      </c>
      <c r="D75" s="58">
        <f>SUM(D63:D70)</f>
        <v>0</v>
      </c>
      <c r="E75" s="35"/>
      <c r="F75" s="35"/>
      <c r="I75" s="102" t="str">
        <f>IF(C75+C58+C41=C25, ".", "Hier muss der gleiche Wert wie in der obersten Tabelle, welche zur Berechnung der Kontrollsumme dient, stehen.")</f>
        <v>.</v>
      </c>
    </row>
    <row r="76" spans="1:9" ht="15.75" x14ac:dyDescent="0.25">
      <c r="A76" s="67" t="s">
        <v>8</v>
      </c>
      <c r="B76" s="55"/>
      <c r="C76" s="60"/>
      <c r="D76" s="55"/>
      <c r="E76" s="64"/>
      <c r="F76" s="63"/>
      <c r="G76" s="68">
        <f>SUM(G63:G74)</f>
        <v>0</v>
      </c>
      <c r="H76" s="17"/>
    </row>
    <row r="77" spans="1:9" x14ac:dyDescent="0.25">
      <c r="A77" s="346" t="s">
        <v>9</v>
      </c>
      <c r="B77" s="347"/>
      <c r="C77" s="347"/>
      <c r="D77" s="347"/>
      <c r="E77" s="347"/>
      <c r="F77" s="347"/>
      <c r="G77" s="348"/>
    </row>
    <row r="78" spans="1:9" x14ac:dyDescent="0.25">
      <c r="A78" s="349"/>
      <c r="B78" s="349"/>
      <c r="C78" s="349"/>
      <c r="D78" s="349"/>
      <c r="E78" s="349"/>
      <c r="F78" s="349"/>
      <c r="G78" s="349"/>
    </row>
    <row r="79" spans="1:9" x14ac:dyDescent="0.25">
      <c r="A79" s="349"/>
      <c r="B79" s="349"/>
      <c r="C79" s="349"/>
      <c r="D79" s="349"/>
      <c r="E79" s="349"/>
      <c r="F79" s="349"/>
      <c r="G79" s="349"/>
    </row>
    <row r="80" spans="1:9" ht="80.099999999999994" customHeight="1" x14ac:dyDescent="0.25">
      <c r="A80" s="326" t="s">
        <v>10</v>
      </c>
      <c r="B80" s="327"/>
      <c r="C80" s="327"/>
      <c r="D80" s="327"/>
      <c r="E80" s="327"/>
      <c r="F80" s="327"/>
      <c r="G80" s="327"/>
    </row>
    <row r="81" spans="1:7" x14ac:dyDescent="0.25">
      <c r="A81" s="328"/>
      <c r="B81" s="328"/>
      <c r="C81" s="328"/>
      <c r="D81" s="328"/>
      <c r="E81" s="328"/>
      <c r="F81" s="328"/>
      <c r="G81" s="328"/>
    </row>
    <row r="83" spans="1:7" x14ac:dyDescent="0.25">
      <c r="G83" s="50"/>
    </row>
  </sheetData>
  <sheetProtection algorithmName="SHA-512" hashValue="Ww7SXZc80tHW5TTujlsnArFSHKyTFYWi/VuOEpy/4cmSupgryi8Ldn2O62Z+T4HVWB2KiHSeSkJ8U/g2gmK2SQ==" saltValue="jfKCHZue/TSGvYwW/4gKaw==" spinCount="100000" sheet="1" objects="1" scenarios="1"/>
  <mergeCells count="34">
    <mergeCell ref="I20:K20"/>
    <mergeCell ref="I25:K25"/>
    <mergeCell ref="C22:D22"/>
    <mergeCell ref="F22:G22"/>
    <mergeCell ref="A9:G9"/>
    <mergeCell ref="A11:F11"/>
    <mergeCell ref="A12:F12"/>
    <mergeCell ref="A13:F13"/>
    <mergeCell ref="A15:G15"/>
    <mergeCell ref="A16:G16"/>
    <mergeCell ref="A18:F18"/>
    <mergeCell ref="C20:D20"/>
    <mergeCell ref="F20:G20"/>
    <mergeCell ref="A25:B25"/>
    <mergeCell ref="C25:E25"/>
    <mergeCell ref="F25:G25"/>
    <mergeCell ref="A1:G1"/>
    <mergeCell ref="F5:G5"/>
    <mergeCell ref="A7:G7"/>
    <mergeCell ref="A8:G8"/>
    <mergeCell ref="B2:C2"/>
    <mergeCell ref="A4:G4"/>
    <mergeCell ref="A61:H61"/>
    <mergeCell ref="A80:G81"/>
    <mergeCell ref="A31:H31"/>
    <mergeCell ref="A44:H44"/>
    <mergeCell ref="A77:G79"/>
    <mergeCell ref="A28:H29"/>
    <mergeCell ref="C21:D21"/>
    <mergeCell ref="F21:G21"/>
    <mergeCell ref="C23:D23"/>
    <mergeCell ref="F23:G23"/>
    <mergeCell ref="C24:D24"/>
    <mergeCell ref="F24:G24"/>
  </mergeCells>
  <pageMargins left="0.70866141732283472" right="0.70866141732283472" top="0.78740157480314965" bottom="0.78740157480314965" header="0.31496062992125984" footer="0.31496062992125984"/>
  <pageSetup paperSize="9" scale="44" orientation="portrait" r:id="rId1"/>
  <headerFooter>
    <oddFooter>&amp;LVersion: Januar 2023&amp;CLandkreis Marburg-Biedenkopf
Bearbeitungsdatum: 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1">
    <pageSetUpPr fitToPage="1"/>
  </sheetPr>
  <dimension ref="A1:K84"/>
  <sheetViews>
    <sheetView view="pageLayout" topLeftCell="A13" zoomScaleNormal="100" workbookViewId="0">
      <selection activeCell="C20" sqref="C20:D20"/>
    </sheetView>
  </sheetViews>
  <sheetFormatPr baseColWidth="10" defaultRowHeight="15" x14ac:dyDescent="0.25"/>
  <cols>
    <col min="1" max="1" width="33.5703125" style="20" customWidth="1"/>
    <col min="2" max="2" width="26" style="20" customWidth="1"/>
    <col min="3" max="3" width="23.85546875" style="20" customWidth="1"/>
    <col min="4" max="4" width="16.28515625" style="20" customWidth="1"/>
    <col min="5" max="5" width="25.140625" style="20" customWidth="1"/>
    <col min="6" max="6" width="11.28515625" style="20" customWidth="1"/>
    <col min="7" max="7" width="22.7109375" style="20" customWidth="1"/>
    <col min="8" max="8" width="5.42578125" style="20" customWidth="1"/>
    <col min="9" max="16384" width="11.42578125" style="20"/>
  </cols>
  <sheetData>
    <row r="1" spans="1:8" ht="16.5" customHeight="1" x14ac:dyDescent="0.35">
      <c r="A1" s="313" t="s">
        <v>165</v>
      </c>
      <c r="B1" s="314"/>
      <c r="C1" s="314"/>
      <c r="D1" s="314"/>
      <c r="E1" s="314"/>
      <c r="F1" s="314"/>
      <c r="G1" s="314"/>
      <c r="H1" s="23"/>
    </row>
    <row r="2" spans="1:8" ht="21" x14ac:dyDescent="0.35">
      <c r="A2" s="176"/>
      <c r="B2" s="321" t="s">
        <v>166</v>
      </c>
      <c r="C2" s="321"/>
      <c r="D2" s="177">
        <f>Deckblatt!D6</f>
        <v>0</v>
      </c>
      <c r="E2" s="176"/>
      <c r="F2" s="176"/>
      <c r="G2" s="176"/>
      <c r="H2" s="23"/>
    </row>
    <row r="3" spans="1:8" ht="21" x14ac:dyDescent="0.35">
      <c r="A3" s="179"/>
      <c r="B3" s="180"/>
      <c r="C3" s="180"/>
      <c r="D3" s="181"/>
      <c r="E3" s="179"/>
      <c r="F3" s="179"/>
      <c r="G3" s="179"/>
      <c r="H3" s="178"/>
    </row>
    <row r="4" spans="1:8" ht="15.75" x14ac:dyDescent="0.25">
      <c r="A4" s="322" t="s">
        <v>33</v>
      </c>
      <c r="B4" s="323"/>
      <c r="C4" s="323"/>
      <c r="D4" s="323"/>
      <c r="E4" s="323"/>
      <c r="F4" s="323"/>
      <c r="G4" s="323"/>
      <c r="H4" s="178"/>
    </row>
    <row r="5" spans="1:8" x14ac:dyDescent="0.25">
      <c r="A5" s="23" t="s">
        <v>47</v>
      </c>
      <c r="B5" s="23"/>
      <c r="C5" s="23"/>
      <c r="D5" s="23"/>
      <c r="E5" s="23"/>
      <c r="F5" s="297">
        <f>Deckblatt!H21</f>
        <v>0</v>
      </c>
      <c r="G5" s="297"/>
      <c r="H5" s="53"/>
    </row>
    <row r="6" spans="1:8" x14ac:dyDescent="0.25">
      <c r="A6" s="23"/>
      <c r="B6" s="23"/>
      <c r="C6" s="23"/>
      <c r="D6" s="23"/>
      <c r="E6" s="23"/>
      <c r="F6" s="53"/>
      <c r="G6" s="53"/>
      <c r="H6" s="53"/>
    </row>
    <row r="7" spans="1:8" ht="24.95" customHeight="1" x14ac:dyDescent="0.3">
      <c r="A7" s="316" t="s">
        <v>21</v>
      </c>
      <c r="B7" s="317"/>
      <c r="C7" s="317"/>
      <c r="D7" s="317"/>
      <c r="E7" s="317"/>
      <c r="F7" s="317"/>
      <c r="G7" s="317"/>
      <c r="H7" s="136"/>
    </row>
    <row r="8" spans="1:8" ht="20.100000000000001" customHeight="1" x14ac:dyDescent="0.35">
      <c r="A8" s="318" t="s">
        <v>22</v>
      </c>
      <c r="B8" s="319"/>
      <c r="C8" s="319"/>
      <c r="D8" s="319"/>
      <c r="E8" s="319"/>
      <c r="F8" s="319"/>
      <c r="G8" s="319"/>
      <c r="H8" s="182"/>
    </row>
    <row r="9" spans="1:8" ht="20.100000000000001" customHeight="1" x14ac:dyDescent="0.35">
      <c r="A9" s="320" t="s">
        <v>23</v>
      </c>
      <c r="B9" s="320"/>
      <c r="C9" s="320"/>
      <c r="D9" s="320"/>
      <c r="E9" s="320"/>
      <c r="F9" s="320"/>
      <c r="G9" s="320"/>
      <c r="H9" s="183"/>
    </row>
    <row r="10" spans="1:8" ht="20.100000000000001" customHeight="1" x14ac:dyDescent="0.3">
      <c r="A10" s="184"/>
      <c r="B10" s="184"/>
      <c r="C10" s="184"/>
      <c r="D10" s="184"/>
      <c r="E10" s="184"/>
      <c r="F10" s="184"/>
      <c r="G10" s="184"/>
      <c r="H10" s="185"/>
    </row>
    <row r="11" spans="1:8" x14ac:dyDescent="0.25">
      <c r="A11" s="315" t="s">
        <v>26</v>
      </c>
      <c r="B11" s="315"/>
      <c r="C11" s="315"/>
      <c r="D11" s="315"/>
      <c r="E11" s="315"/>
      <c r="F11" s="315"/>
      <c r="G11" s="186"/>
    </row>
    <row r="12" spans="1:8" ht="15.75" customHeight="1" x14ac:dyDescent="0.25">
      <c r="A12" s="315" t="s">
        <v>27</v>
      </c>
      <c r="B12" s="315"/>
      <c r="C12" s="315"/>
      <c r="D12" s="315"/>
      <c r="E12" s="315"/>
      <c r="F12" s="315"/>
      <c r="G12" s="186"/>
    </row>
    <row r="13" spans="1:8" ht="15.75" customHeight="1" x14ac:dyDescent="0.25">
      <c r="A13" s="315" t="s">
        <v>28</v>
      </c>
      <c r="B13" s="315"/>
      <c r="C13" s="315"/>
      <c r="D13" s="315"/>
      <c r="E13" s="315"/>
      <c r="F13" s="315"/>
      <c r="G13" s="186"/>
    </row>
    <row r="14" spans="1:8" ht="15.75" customHeight="1" x14ac:dyDescent="0.25">
      <c r="A14" s="187"/>
      <c r="B14" s="187"/>
      <c r="C14" s="187"/>
      <c r="D14" s="187"/>
      <c r="E14" s="187"/>
      <c r="F14" s="187"/>
      <c r="G14" s="186"/>
    </row>
    <row r="15" spans="1:8" x14ac:dyDescent="0.25">
      <c r="A15" s="315" t="s">
        <v>29</v>
      </c>
      <c r="B15" s="315"/>
      <c r="C15" s="315"/>
      <c r="D15" s="315"/>
      <c r="E15" s="315"/>
      <c r="F15" s="315"/>
      <c r="G15" s="315"/>
    </row>
    <row r="16" spans="1:8" ht="15.75" customHeight="1" x14ac:dyDescent="0.25">
      <c r="A16" s="315" t="s">
        <v>30</v>
      </c>
      <c r="B16" s="315"/>
      <c r="C16" s="315"/>
      <c r="D16" s="315"/>
      <c r="E16" s="315"/>
      <c r="F16" s="315"/>
      <c r="G16" s="315"/>
    </row>
    <row r="17" spans="1:11" ht="15.75" customHeight="1" x14ac:dyDescent="0.25">
      <c r="A17" s="188"/>
      <c r="B17" s="188"/>
      <c r="C17" s="188"/>
      <c r="D17" s="188"/>
      <c r="E17" s="188"/>
      <c r="F17" s="188"/>
      <c r="G17" s="188"/>
    </row>
    <row r="18" spans="1:11" ht="35.1" customHeight="1" x14ac:dyDescent="0.25">
      <c r="A18" s="359" t="s">
        <v>24</v>
      </c>
      <c r="B18" s="359"/>
      <c r="C18" s="359"/>
      <c r="D18" s="359"/>
      <c r="E18" s="359"/>
      <c r="F18" s="359"/>
    </row>
    <row r="19" spans="1:11" ht="35.1" customHeight="1" x14ac:dyDescent="0.25">
      <c r="A19" s="189"/>
      <c r="B19" s="189"/>
      <c r="C19" s="189"/>
      <c r="D19" s="189"/>
      <c r="E19" s="189"/>
      <c r="F19" s="189"/>
    </row>
    <row r="20" spans="1:11" s="136" customFormat="1" ht="60" customHeight="1" x14ac:dyDescent="0.25">
      <c r="A20" s="190"/>
      <c r="B20" s="191" t="s">
        <v>15</v>
      </c>
      <c r="C20" s="360" t="s">
        <v>25</v>
      </c>
      <c r="D20" s="361"/>
      <c r="E20" s="192" t="s">
        <v>16</v>
      </c>
      <c r="F20" s="360" t="s">
        <v>31</v>
      </c>
      <c r="G20" s="362"/>
      <c r="I20" s="324" t="str">
        <f>IF(C21+C22+C23+C24=0, "Bitte Tabelle ausfüllen!", ".")</f>
        <v>Bitte Tabelle ausfüllen!</v>
      </c>
      <c r="J20" s="324"/>
      <c r="K20" s="324"/>
    </row>
    <row r="21" spans="1:11" ht="15.75" customHeight="1" x14ac:dyDescent="0.25">
      <c r="A21" s="193" t="s">
        <v>17</v>
      </c>
      <c r="B21" s="193">
        <v>2.5</v>
      </c>
      <c r="C21" s="329"/>
      <c r="D21" s="330"/>
      <c r="E21" s="133"/>
      <c r="F21" s="331">
        <f>(B21*C21)+(B21*E21*2)</f>
        <v>0</v>
      </c>
      <c r="G21" s="332"/>
    </row>
    <row r="22" spans="1:11" ht="15.75" customHeight="1" x14ac:dyDescent="0.25">
      <c r="A22" s="193" t="s">
        <v>18</v>
      </c>
      <c r="B22" s="193">
        <v>1.5</v>
      </c>
      <c r="C22" s="329"/>
      <c r="D22" s="330"/>
      <c r="E22" s="133"/>
      <c r="F22" s="331">
        <f>(B22*C22)+(B22*E22*2)</f>
        <v>0</v>
      </c>
      <c r="G22" s="332"/>
    </row>
    <row r="23" spans="1:11" ht="15.75" customHeight="1" x14ac:dyDescent="0.25">
      <c r="A23" s="193" t="s">
        <v>19</v>
      </c>
      <c r="B23" s="193">
        <v>1</v>
      </c>
      <c r="C23" s="329"/>
      <c r="D23" s="330"/>
      <c r="E23" s="133"/>
      <c r="F23" s="331">
        <f>(B23*C23)+(B23*E23*3)</f>
        <v>0</v>
      </c>
      <c r="G23" s="332"/>
    </row>
    <row r="24" spans="1:11" ht="15.75" customHeight="1" x14ac:dyDescent="0.25">
      <c r="A24" s="193" t="s">
        <v>20</v>
      </c>
      <c r="B24" s="193">
        <v>1</v>
      </c>
      <c r="C24" s="329"/>
      <c r="D24" s="330"/>
      <c r="E24" s="130"/>
      <c r="F24" s="331">
        <f>(B24*C24)+((B24+2)*E24)</f>
        <v>0</v>
      </c>
      <c r="G24" s="332"/>
    </row>
    <row r="25" spans="1:11" ht="15.75" customHeight="1" x14ac:dyDescent="0.25">
      <c r="A25" s="333" t="s">
        <v>32</v>
      </c>
      <c r="B25" s="334"/>
      <c r="C25" s="335">
        <f>SUM(C21:D24)+SUM(E21:E24)</f>
        <v>0</v>
      </c>
      <c r="D25" s="336"/>
      <c r="E25" s="337"/>
      <c r="F25" s="338">
        <f>SUM(F21:F24)</f>
        <v>0</v>
      </c>
      <c r="G25" s="339"/>
      <c r="I25" s="325" t="str">
        <f>IF(F25&gt;25, "Bitte prüfen oder erläutern!", ".")</f>
        <v>.</v>
      </c>
      <c r="J25" s="325"/>
      <c r="K25" s="325"/>
    </row>
    <row r="26" spans="1:11" ht="15.75" customHeight="1" x14ac:dyDescent="0.25">
      <c r="A26" s="189"/>
      <c r="B26" s="189"/>
      <c r="C26" s="189"/>
      <c r="D26" s="189"/>
      <c r="E26" s="194">
        <f>SUM(E21:E24)</f>
        <v>0</v>
      </c>
      <c r="F26" s="189"/>
    </row>
    <row r="27" spans="1:11" ht="15.75" thickBot="1" x14ac:dyDescent="0.3"/>
    <row r="28" spans="1:11" ht="15" customHeight="1" x14ac:dyDescent="0.25">
      <c r="A28" s="353" t="s">
        <v>167</v>
      </c>
      <c r="B28" s="354"/>
      <c r="C28" s="354"/>
      <c r="D28" s="354"/>
      <c r="E28" s="354"/>
      <c r="F28" s="354"/>
      <c r="G28" s="354"/>
      <c r="H28" s="355"/>
    </row>
    <row r="29" spans="1:11" ht="15.75" thickBot="1" x14ac:dyDescent="0.3">
      <c r="A29" s="356"/>
      <c r="B29" s="357"/>
      <c r="C29" s="357"/>
      <c r="D29" s="357"/>
      <c r="E29" s="357"/>
      <c r="F29" s="357"/>
      <c r="G29" s="357"/>
      <c r="H29" s="358"/>
    </row>
    <row r="30" spans="1:11" x14ac:dyDescent="0.25">
      <c r="A30" s="195"/>
      <c r="B30" s="196"/>
      <c r="C30" s="196"/>
      <c r="D30" s="196"/>
      <c r="E30" s="196"/>
      <c r="F30" s="196"/>
      <c r="G30" s="196"/>
      <c r="H30" s="196"/>
      <c r="I30" s="21"/>
    </row>
    <row r="31" spans="1:11" ht="18.75" x14ac:dyDescent="0.3">
      <c r="A31" s="340" t="s">
        <v>177</v>
      </c>
      <c r="B31" s="340"/>
      <c r="C31" s="341"/>
      <c r="D31" s="341"/>
      <c r="E31" s="341"/>
      <c r="F31" s="341"/>
      <c r="G31" s="342"/>
      <c r="H31" s="342"/>
    </row>
    <row r="32" spans="1:11" ht="47.25" x14ac:dyDescent="0.25">
      <c r="A32" s="1" t="s">
        <v>0</v>
      </c>
      <c r="B32" s="2" t="s">
        <v>14</v>
      </c>
      <c r="C32" s="2" t="s">
        <v>1</v>
      </c>
      <c r="D32" s="2" t="s">
        <v>2</v>
      </c>
      <c r="E32" s="2" t="s">
        <v>3</v>
      </c>
      <c r="F32" s="2" t="s">
        <v>13</v>
      </c>
      <c r="G32" s="14" t="s">
        <v>4</v>
      </c>
      <c r="H32" s="15"/>
    </row>
    <row r="33" spans="1:9" ht="15.75" x14ac:dyDescent="0.25">
      <c r="A33" s="3" t="s">
        <v>5</v>
      </c>
      <c r="B33" s="3">
        <v>22.5</v>
      </c>
      <c r="C33" s="25"/>
      <c r="D33" s="25"/>
      <c r="E33" s="4">
        <f>IF(D33=0,C33,IF(D33=1,C33+1,IF(D33=2,C33+2,IF(D33=3,C33+3,IF(D33=4,C33+4,IF(D33=5,C33+5,IF(D33=6,C33+6,IF(D33=7,C33+7,IF(D33=8,C33+8)))))))))</f>
        <v>0</v>
      </c>
      <c r="F33" s="3">
        <v>0.2</v>
      </c>
      <c r="G33" s="12">
        <f>B33*E33*F33</f>
        <v>0</v>
      </c>
      <c r="H33" s="13"/>
    </row>
    <row r="34" spans="1:9" ht="15.75" x14ac:dyDescent="0.25">
      <c r="A34" s="3"/>
      <c r="B34" s="3">
        <v>30</v>
      </c>
      <c r="C34" s="25"/>
      <c r="D34" s="25"/>
      <c r="E34" s="4">
        <f t="shared" ref="E34:E40" si="0">IF(D34=0,C34,IF(D34=1,C34+1,IF(D34=2,C34+2,IF(D34=3,C34+3,IF(D34=4,C34+4,IF(D34=5,C34+5,IF(D34=6,C34+6,IF(D34=7,C34+7,IF(D34=8,C34+8)))))))))</f>
        <v>0</v>
      </c>
      <c r="F34" s="3">
        <v>0.2</v>
      </c>
      <c r="G34" s="12">
        <f t="shared" ref="G34:G40" si="1">B34*E34*F34</f>
        <v>0</v>
      </c>
      <c r="H34" s="13"/>
    </row>
    <row r="35" spans="1:9" ht="15.75" x14ac:dyDescent="0.25">
      <c r="A35" s="3"/>
      <c r="B35" s="3">
        <v>42.5</v>
      </c>
      <c r="C35" s="25"/>
      <c r="D35" s="25"/>
      <c r="E35" s="4">
        <f t="shared" si="0"/>
        <v>0</v>
      </c>
      <c r="F35" s="3">
        <v>0.2</v>
      </c>
      <c r="G35" s="12">
        <f t="shared" si="1"/>
        <v>0</v>
      </c>
      <c r="H35" s="13"/>
    </row>
    <row r="36" spans="1:9" ht="15.75" x14ac:dyDescent="0.25">
      <c r="A36" s="3"/>
      <c r="B36" s="3">
        <v>50</v>
      </c>
      <c r="C36" s="26"/>
      <c r="D36" s="26"/>
      <c r="E36" s="4">
        <f t="shared" si="0"/>
        <v>0</v>
      </c>
      <c r="F36" s="3">
        <v>0.2</v>
      </c>
      <c r="G36" s="12">
        <f t="shared" si="1"/>
        <v>0</v>
      </c>
      <c r="H36" s="13"/>
    </row>
    <row r="37" spans="1:9" ht="15.75" x14ac:dyDescent="0.25">
      <c r="A37" s="5" t="s">
        <v>12</v>
      </c>
      <c r="B37" s="3">
        <v>22.5</v>
      </c>
      <c r="C37" s="26"/>
      <c r="D37" s="26"/>
      <c r="E37" s="4">
        <f t="shared" si="0"/>
        <v>0</v>
      </c>
      <c r="F37" s="3">
        <v>7.0000000000000007E-2</v>
      </c>
      <c r="G37" s="12">
        <f t="shared" si="1"/>
        <v>0</v>
      </c>
      <c r="H37" s="13"/>
    </row>
    <row r="38" spans="1:9" ht="15.75" x14ac:dyDescent="0.25">
      <c r="A38" s="5"/>
      <c r="B38" s="3">
        <v>30</v>
      </c>
      <c r="C38" s="26"/>
      <c r="D38" s="26"/>
      <c r="E38" s="4">
        <f t="shared" si="0"/>
        <v>0</v>
      </c>
      <c r="F38" s="3">
        <v>7.0000000000000007E-2</v>
      </c>
      <c r="G38" s="12">
        <f t="shared" si="1"/>
        <v>0</v>
      </c>
      <c r="H38" s="13"/>
    </row>
    <row r="39" spans="1:9" ht="15.75" x14ac:dyDescent="0.25">
      <c r="A39" s="5"/>
      <c r="B39" s="3">
        <v>42.5</v>
      </c>
      <c r="C39" s="26"/>
      <c r="D39" s="26"/>
      <c r="E39" s="4">
        <f t="shared" si="0"/>
        <v>0</v>
      </c>
      <c r="F39" s="3">
        <v>7.0000000000000007E-2</v>
      </c>
      <c r="G39" s="12">
        <f t="shared" si="1"/>
        <v>0</v>
      </c>
      <c r="H39" s="13"/>
    </row>
    <row r="40" spans="1:9" ht="15.75" x14ac:dyDescent="0.25">
      <c r="A40" s="3"/>
      <c r="B40" s="3">
        <v>50</v>
      </c>
      <c r="C40" s="26"/>
      <c r="D40" s="200"/>
      <c r="E40" s="4">
        <f t="shared" si="0"/>
        <v>0</v>
      </c>
      <c r="F40" s="3">
        <v>7.0000000000000007E-2</v>
      </c>
      <c r="G40" s="12">
        <f t="shared" si="1"/>
        <v>0</v>
      </c>
      <c r="H40" s="13"/>
    </row>
    <row r="41" spans="1:9" ht="15.75" x14ac:dyDescent="0.25">
      <c r="A41" s="9" t="s">
        <v>7</v>
      </c>
      <c r="B41" s="57"/>
      <c r="C41" s="58">
        <f>SUM(C33:C40)</f>
        <v>0</v>
      </c>
      <c r="D41" s="59">
        <f>SUM(D37:D40)</f>
        <v>0</v>
      </c>
      <c r="E41" s="28"/>
      <c r="F41" s="19"/>
      <c r="G41" s="23"/>
      <c r="H41" s="23"/>
      <c r="I41" s="102" t="str">
        <f>IF(C41+C58+C75=C25, ".", "Hier muss der gleiche Wert wie in der obersten Tabelle, welche zur Berechnung der Kontrollsumme dient, stehen.")</f>
        <v>.</v>
      </c>
    </row>
    <row r="42" spans="1:9" ht="15.75" x14ac:dyDescent="0.25">
      <c r="A42" s="67" t="s">
        <v>8</v>
      </c>
      <c r="B42" s="55"/>
      <c r="C42" s="60"/>
      <c r="D42" s="61"/>
      <c r="E42" s="62"/>
      <c r="F42" s="63"/>
      <c r="G42" s="68">
        <f>SUM(G33:G40)</f>
        <v>0</v>
      </c>
      <c r="H42" s="17"/>
    </row>
    <row r="43" spans="1:9" x14ac:dyDescent="0.25">
      <c r="D43" s="31"/>
      <c r="E43" s="31"/>
    </row>
    <row r="44" spans="1:9" ht="18.75" x14ac:dyDescent="0.3">
      <c r="A44" s="343" t="s">
        <v>178</v>
      </c>
      <c r="B44" s="343"/>
      <c r="C44" s="344"/>
      <c r="D44" s="344"/>
      <c r="E44" s="344"/>
      <c r="F44" s="344"/>
      <c r="G44" s="345"/>
      <c r="H44" s="345"/>
    </row>
    <row r="45" spans="1:9" ht="47.25" x14ac:dyDescent="0.25">
      <c r="A45" s="1" t="s">
        <v>0</v>
      </c>
      <c r="B45" s="2" t="s">
        <v>14</v>
      </c>
      <c r="C45" s="2" t="s">
        <v>1</v>
      </c>
      <c r="D45" s="2" t="s">
        <v>2</v>
      </c>
      <c r="E45" s="2" t="s">
        <v>3</v>
      </c>
      <c r="F45" s="2" t="s">
        <v>13</v>
      </c>
      <c r="G45" s="14" t="s">
        <v>4</v>
      </c>
      <c r="H45" s="15"/>
    </row>
    <row r="46" spans="1:9" ht="15.75" x14ac:dyDescent="0.25">
      <c r="A46" s="5" t="s">
        <v>5</v>
      </c>
      <c r="B46" s="3">
        <v>22.5</v>
      </c>
      <c r="C46" s="26"/>
      <c r="D46" s="26"/>
      <c r="E46" s="4">
        <f>IF(D46=0,C46,IF($D$58=1,C46+5,IF(AND($D$58=2,D46=2),C46+5,IF($D$58=2,C46+2.5,IF($D$58&gt;=3,C46+(D46*2))))))</f>
        <v>0</v>
      </c>
      <c r="F46" s="3">
        <v>0.2</v>
      </c>
      <c r="G46" s="12">
        <f>B46*((C46*F46)+((E46-C46)*0.07))</f>
        <v>0</v>
      </c>
      <c r="H46" s="13"/>
    </row>
    <row r="47" spans="1:9" ht="15.75" x14ac:dyDescent="0.25">
      <c r="A47" s="5"/>
      <c r="B47" s="3">
        <v>30</v>
      </c>
      <c r="C47" s="26"/>
      <c r="D47" s="26"/>
      <c r="E47" s="4">
        <f t="shared" ref="E47:E57" si="2">IF(D47=0,C47,IF($D$58=1,C47+5,IF(AND($D$58=2,D47=2),C47+5,IF($D$58=2,C47+2.5,IF($D$58&gt;=3,C47+(D47*2))))))</f>
        <v>0</v>
      </c>
      <c r="F47" s="3">
        <v>0.2</v>
      </c>
      <c r="G47" s="12">
        <f t="shared" ref="G47:G57" si="3">B47*((C47*F47)+((E47-C47)*0.07))</f>
        <v>0</v>
      </c>
      <c r="H47" s="13"/>
    </row>
    <row r="48" spans="1:9" ht="15.75" x14ac:dyDescent="0.25">
      <c r="A48" s="5"/>
      <c r="B48" s="3">
        <v>42.5</v>
      </c>
      <c r="C48" s="26"/>
      <c r="D48" s="26"/>
      <c r="E48" s="4">
        <f t="shared" si="2"/>
        <v>0</v>
      </c>
      <c r="F48" s="3">
        <v>0.2</v>
      </c>
      <c r="G48" s="12">
        <f t="shared" si="3"/>
        <v>0</v>
      </c>
      <c r="H48" s="13"/>
    </row>
    <row r="49" spans="1:9" ht="15.75" x14ac:dyDescent="0.25">
      <c r="A49" s="3"/>
      <c r="B49" s="3">
        <v>50</v>
      </c>
      <c r="C49" s="26"/>
      <c r="D49" s="26"/>
      <c r="E49" s="4">
        <f t="shared" si="2"/>
        <v>0</v>
      </c>
      <c r="F49" s="3">
        <v>0.2</v>
      </c>
      <c r="G49" s="12">
        <f t="shared" si="3"/>
        <v>0</v>
      </c>
      <c r="H49" s="13"/>
    </row>
    <row r="50" spans="1:9" ht="15.75" x14ac:dyDescent="0.25">
      <c r="A50" s="3" t="s">
        <v>11</v>
      </c>
      <c r="B50" s="3">
        <v>22.5</v>
      </c>
      <c r="C50" s="26"/>
      <c r="D50" s="26"/>
      <c r="E50" s="4">
        <f t="shared" si="2"/>
        <v>0</v>
      </c>
      <c r="F50" s="3">
        <v>7.0000000000000007E-2</v>
      </c>
      <c r="G50" s="12">
        <f t="shared" si="3"/>
        <v>0</v>
      </c>
      <c r="H50" s="13"/>
    </row>
    <row r="51" spans="1:9" ht="15.75" x14ac:dyDescent="0.25">
      <c r="A51" s="3"/>
      <c r="B51" s="3">
        <v>30</v>
      </c>
      <c r="C51" s="26"/>
      <c r="D51" s="26"/>
      <c r="E51" s="4">
        <f t="shared" si="2"/>
        <v>0</v>
      </c>
      <c r="F51" s="3">
        <v>7.0000000000000007E-2</v>
      </c>
      <c r="G51" s="12">
        <f t="shared" si="3"/>
        <v>0</v>
      </c>
      <c r="H51" s="13"/>
    </row>
    <row r="52" spans="1:9" ht="15.75" x14ac:dyDescent="0.25">
      <c r="A52" s="6"/>
      <c r="B52" s="3">
        <v>42.5</v>
      </c>
      <c r="C52" s="26"/>
      <c r="D52" s="26"/>
      <c r="E52" s="4">
        <f t="shared" si="2"/>
        <v>0</v>
      </c>
      <c r="F52" s="3">
        <v>7.0000000000000007E-2</v>
      </c>
      <c r="G52" s="12">
        <f t="shared" si="3"/>
        <v>0</v>
      </c>
      <c r="H52" s="13"/>
    </row>
    <row r="53" spans="1:9" ht="15.75" x14ac:dyDescent="0.25">
      <c r="A53" s="6"/>
      <c r="B53" s="3">
        <v>50</v>
      </c>
      <c r="C53" s="26"/>
      <c r="D53" s="26"/>
      <c r="E53" s="4">
        <f t="shared" si="2"/>
        <v>0</v>
      </c>
      <c r="F53" s="3">
        <v>7.0000000000000007E-2</v>
      </c>
      <c r="G53" s="12">
        <f t="shared" si="3"/>
        <v>0</v>
      </c>
      <c r="H53" s="13"/>
    </row>
    <row r="54" spans="1:9" ht="15.75" x14ac:dyDescent="0.25">
      <c r="A54" s="3" t="s">
        <v>6</v>
      </c>
      <c r="B54" s="3">
        <v>22.5</v>
      </c>
      <c r="C54" s="26"/>
      <c r="D54" s="36"/>
      <c r="E54" s="4">
        <f t="shared" si="2"/>
        <v>0</v>
      </c>
      <c r="F54" s="3">
        <v>0.06</v>
      </c>
      <c r="G54" s="12">
        <f t="shared" si="3"/>
        <v>0</v>
      </c>
      <c r="H54" s="13"/>
    </row>
    <row r="55" spans="1:9" ht="15.75" x14ac:dyDescent="0.25">
      <c r="A55" s="3"/>
      <c r="B55" s="3">
        <v>30</v>
      </c>
      <c r="C55" s="26"/>
      <c r="D55" s="36"/>
      <c r="E55" s="4">
        <f t="shared" si="2"/>
        <v>0</v>
      </c>
      <c r="F55" s="3">
        <v>0.06</v>
      </c>
      <c r="G55" s="12">
        <f t="shared" si="3"/>
        <v>0</v>
      </c>
      <c r="H55" s="13"/>
    </row>
    <row r="56" spans="1:9" ht="15.75" x14ac:dyDescent="0.25">
      <c r="A56" s="6"/>
      <c r="B56" s="3">
        <v>42.5</v>
      </c>
      <c r="C56" s="26"/>
      <c r="D56" s="36"/>
      <c r="E56" s="4">
        <f t="shared" si="2"/>
        <v>0</v>
      </c>
      <c r="F56" s="3">
        <v>0.06</v>
      </c>
      <c r="G56" s="12">
        <f t="shared" si="3"/>
        <v>0</v>
      </c>
      <c r="H56" s="13"/>
    </row>
    <row r="57" spans="1:9" ht="15.75" x14ac:dyDescent="0.25">
      <c r="A57" s="6"/>
      <c r="B57" s="6">
        <v>50</v>
      </c>
      <c r="C57" s="65"/>
      <c r="D57" s="66"/>
      <c r="E57" s="4">
        <f t="shared" si="2"/>
        <v>0</v>
      </c>
      <c r="F57" s="3">
        <v>0.06</v>
      </c>
      <c r="G57" s="12">
        <f t="shared" si="3"/>
        <v>0</v>
      </c>
      <c r="H57" s="13"/>
    </row>
    <row r="58" spans="1:9" ht="15.75" x14ac:dyDescent="0.25">
      <c r="A58" s="9" t="s">
        <v>7</v>
      </c>
      <c r="B58" s="57"/>
      <c r="C58" s="58">
        <f>SUM(C46:C57)</f>
        <v>0</v>
      </c>
      <c r="D58" s="58">
        <f>SUM(D46:D53)</f>
        <v>0</v>
      </c>
      <c r="E58" s="35"/>
      <c r="F58" s="35"/>
      <c r="I58" s="102" t="str">
        <f>IF(C58+C41+C75=C25, ".", "Hier muss der gleiche Wert wie in der obersten Tabelle, welche zur Berechnung der Kontrollsumme dient, stehen.")</f>
        <v>.</v>
      </c>
    </row>
    <row r="59" spans="1:9" ht="15.75" x14ac:dyDescent="0.25">
      <c r="A59" s="67" t="s">
        <v>8</v>
      </c>
      <c r="B59" s="55"/>
      <c r="C59" s="60"/>
      <c r="D59" s="55"/>
      <c r="E59" s="64"/>
      <c r="F59" s="63"/>
      <c r="G59" s="68">
        <f>SUM(G46:G57)</f>
        <v>0</v>
      </c>
      <c r="H59" s="17"/>
    </row>
    <row r="60" spans="1:9" ht="15.75" x14ac:dyDescent="0.25">
      <c r="A60" s="32"/>
      <c r="B60" s="18"/>
      <c r="C60" s="18"/>
      <c r="D60" s="18"/>
      <c r="G60" s="33"/>
      <c r="H60" s="34"/>
    </row>
    <row r="61" spans="1:9" ht="30" customHeight="1" x14ac:dyDescent="0.3">
      <c r="A61" s="350" t="s">
        <v>160</v>
      </c>
      <c r="B61" s="350"/>
      <c r="C61" s="351"/>
      <c r="D61" s="351"/>
      <c r="E61" s="351"/>
      <c r="F61" s="351"/>
      <c r="G61" s="352"/>
      <c r="H61" s="352"/>
    </row>
    <row r="62" spans="1:9" ht="30" customHeight="1" x14ac:dyDescent="0.25">
      <c r="A62" s="1" t="s">
        <v>0</v>
      </c>
      <c r="B62" s="2" t="s">
        <v>14</v>
      </c>
      <c r="C62" s="2" t="s">
        <v>1</v>
      </c>
      <c r="D62" s="2" t="s">
        <v>2</v>
      </c>
      <c r="E62" s="2" t="s">
        <v>3</v>
      </c>
      <c r="F62" s="2" t="s">
        <v>13</v>
      </c>
      <c r="G62" s="14" t="s">
        <v>4</v>
      </c>
      <c r="H62" s="15"/>
    </row>
    <row r="63" spans="1:9" ht="15.75" customHeight="1" x14ac:dyDescent="0.25">
      <c r="A63" s="5" t="s">
        <v>5</v>
      </c>
      <c r="B63" s="3">
        <v>22.5</v>
      </c>
      <c r="C63" s="26"/>
      <c r="D63" s="26"/>
      <c r="E63" s="4">
        <f>IF(D63=0,C63,IF($D$75=1,C63+5,IF(AND($D$75=2,D63=2),C63+5,IF($D$75=2,C63+2.5,IF($D$75&gt;=3,C63+(D63*2))))))</f>
        <v>0</v>
      </c>
      <c r="F63" s="3">
        <v>0.2</v>
      </c>
      <c r="G63" s="12">
        <f>B63*((C63*F63)+((E63-C63)*0.07))</f>
        <v>0</v>
      </c>
      <c r="H63" s="13"/>
    </row>
    <row r="64" spans="1:9" ht="15.75" customHeight="1" x14ac:dyDescent="0.25">
      <c r="A64" s="5"/>
      <c r="B64" s="3">
        <v>30</v>
      </c>
      <c r="C64" s="26"/>
      <c r="D64" s="26"/>
      <c r="E64" s="4">
        <f t="shared" ref="E64:E74" si="4">IF(D64=0,C64,IF($D$75=1,C64+5,IF(AND($D$75=2,D64=2),C64+5,IF($D$75=2,C64+2.5,IF($D$75&gt;=3,C64+(D64*2))))))</f>
        <v>0</v>
      </c>
      <c r="F64" s="3">
        <v>0.2</v>
      </c>
      <c r="G64" s="12">
        <f t="shared" ref="G64:G74" si="5">B64*((C64*F64)+((E64-C64)*0.07))</f>
        <v>0</v>
      </c>
      <c r="H64" s="13"/>
    </row>
    <row r="65" spans="1:9" ht="15.75" customHeight="1" x14ac:dyDescent="0.25">
      <c r="A65" s="5"/>
      <c r="B65" s="3">
        <v>42.5</v>
      </c>
      <c r="C65" s="26"/>
      <c r="D65" s="26"/>
      <c r="E65" s="4">
        <f t="shared" si="4"/>
        <v>0</v>
      </c>
      <c r="F65" s="3">
        <v>0.2</v>
      </c>
      <c r="G65" s="12">
        <f t="shared" si="5"/>
        <v>0</v>
      </c>
      <c r="H65" s="13"/>
    </row>
    <row r="66" spans="1:9" ht="15.75" customHeight="1" x14ac:dyDescent="0.25">
      <c r="A66" s="3"/>
      <c r="B66" s="3">
        <v>50</v>
      </c>
      <c r="C66" s="26"/>
      <c r="D66" s="26"/>
      <c r="E66" s="4">
        <f t="shared" si="4"/>
        <v>0</v>
      </c>
      <c r="F66" s="3">
        <v>0.2</v>
      </c>
      <c r="G66" s="12">
        <f t="shared" si="5"/>
        <v>0</v>
      </c>
      <c r="H66" s="13"/>
    </row>
    <row r="67" spans="1:9" ht="15.75" customHeight="1" x14ac:dyDescent="0.25">
      <c r="A67" s="3" t="s">
        <v>11</v>
      </c>
      <c r="B67" s="3">
        <v>22.5</v>
      </c>
      <c r="C67" s="26"/>
      <c r="D67" s="26"/>
      <c r="E67" s="4">
        <f t="shared" si="4"/>
        <v>0</v>
      </c>
      <c r="F67" s="3">
        <v>7.0000000000000007E-2</v>
      </c>
      <c r="G67" s="12">
        <f t="shared" si="5"/>
        <v>0</v>
      </c>
      <c r="H67" s="13"/>
    </row>
    <row r="68" spans="1:9" ht="15.75" customHeight="1" x14ac:dyDescent="0.25">
      <c r="A68" s="3"/>
      <c r="B68" s="3">
        <v>30</v>
      </c>
      <c r="C68" s="26"/>
      <c r="D68" s="26"/>
      <c r="E68" s="4">
        <f t="shared" si="4"/>
        <v>0</v>
      </c>
      <c r="F68" s="3">
        <v>7.0000000000000007E-2</v>
      </c>
      <c r="G68" s="12">
        <f t="shared" si="5"/>
        <v>0</v>
      </c>
      <c r="H68" s="13"/>
    </row>
    <row r="69" spans="1:9" ht="15.75" customHeight="1" x14ac:dyDescent="0.25">
      <c r="A69" s="6"/>
      <c r="B69" s="3">
        <v>42.5</v>
      </c>
      <c r="C69" s="26"/>
      <c r="D69" s="26"/>
      <c r="E69" s="4">
        <f t="shared" si="4"/>
        <v>0</v>
      </c>
      <c r="F69" s="3">
        <v>7.0000000000000007E-2</v>
      </c>
      <c r="G69" s="12">
        <f t="shared" si="5"/>
        <v>0</v>
      </c>
      <c r="H69" s="13"/>
    </row>
    <row r="70" spans="1:9" ht="15.75" customHeight="1" x14ac:dyDescent="0.25">
      <c r="A70" s="6"/>
      <c r="B70" s="3">
        <v>50</v>
      </c>
      <c r="C70" s="26"/>
      <c r="D70" s="26"/>
      <c r="E70" s="4">
        <f t="shared" si="4"/>
        <v>0</v>
      </c>
      <c r="F70" s="3">
        <v>7.0000000000000007E-2</v>
      </c>
      <c r="G70" s="12">
        <f t="shared" si="5"/>
        <v>0</v>
      </c>
      <c r="H70" s="13"/>
    </row>
    <row r="71" spans="1:9" ht="15.75" customHeight="1" x14ac:dyDescent="0.25">
      <c r="A71" s="3" t="s">
        <v>6</v>
      </c>
      <c r="B71" s="3">
        <v>22.5</v>
      </c>
      <c r="C71" s="26"/>
      <c r="D71" s="36"/>
      <c r="E71" s="4">
        <f t="shared" si="4"/>
        <v>0</v>
      </c>
      <c r="F71" s="3">
        <v>0.06</v>
      </c>
      <c r="G71" s="12">
        <f t="shared" si="5"/>
        <v>0</v>
      </c>
      <c r="H71" s="13"/>
    </row>
    <row r="72" spans="1:9" ht="15.75" customHeight="1" x14ac:dyDescent="0.25">
      <c r="A72" s="3"/>
      <c r="B72" s="3">
        <v>30</v>
      </c>
      <c r="C72" s="26"/>
      <c r="D72" s="36"/>
      <c r="E72" s="4">
        <f t="shared" si="4"/>
        <v>0</v>
      </c>
      <c r="F72" s="3">
        <v>0.06</v>
      </c>
      <c r="G72" s="12">
        <f t="shared" si="5"/>
        <v>0</v>
      </c>
      <c r="H72" s="13"/>
    </row>
    <row r="73" spans="1:9" ht="15.75" customHeight="1" x14ac:dyDescent="0.25">
      <c r="A73" s="6"/>
      <c r="B73" s="3">
        <v>42.5</v>
      </c>
      <c r="C73" s="26"/>
      <c r="D73" s="36"/>
      <c r="E73" s="4">
        <f t="shared" si="4"/>
        <v>0</v>
      </c>
      <c r="F73" s="3">
        <v>0.06</v>
      </c>
      <c r="G73" s="12">
        <f t="shared" si="5"/>
        <v>0</v>
      </c>
      <c r="H73" s="13"/>
    </row>
    <row r="74" spans="1:9" ht="15.75" customHeight="1" x14ac:dyDescent="0.25">
      <c r="A74" s="6"/>
      <c r="B74" s="6">
        <v>50</v>
      </c>
      <c r="C74" s="65"/>
      <c r="D74" s="66"/>
      <c r="E74" s="4">
        <f t="shared" si="4"/>
        <v>0</v>
      </c>
      <c r="F74" s="3">
        <v>0.06</v>
      </c>
      <c r="G74" s="12">
        <f t="shared" si="5"/>
        <v>0</v>
      </c>
      <c r="H74" s="13"/>
    </row>
    <row r="75" spans="1:9" ht="15.75" x14ac:dyDescent="0.25">
      <c r="A75" s="9" t="s">
        <v>7</v>
      </c>
      <c r="B75" s="57"/>
      <c r="C75" s="58">
        <f>SUM(C63:C74)</f>
        <v>0</v>
      </c>
      <c r="D75" s="58">
        <f>SUM(D63:D70)</f>
        <v>0</v>
      </c>
      <c r="E75" s="35"/>
      <c r="F75" s="35"/>
      <c r="I75" s="102" t="str">
        <f>IF(C75+C58+C41=C25, ".", "Hier muss der gleiche Wert wie in der obersten Tabelle, welche zur Berechnung der Kontrollsumme dient, stehen.")</f>
        <v>.</v>
      </c>
    </row>
    <row r="76" spans="1:9" ht="15.75" x14ac:dyDescent="0.25">
      <c r="A76" s="67" t="s">
        <v>8</v>
      </c>
      <c r="B76" s="55"/>
      <c r="C76" s="60"/>
      <c r="D76" s="55"/>
      <c r="E76" s="64"/>
      <c r="F76" s="63"/>
      <c r="G76" s="68">
        <f>SUM(G63:G74)</f>
        <v>0</v>
      </c>
      <c r="H76" s="17"/>
    </row>
    <row r="77" spans="1:9" x14ac:dyDescent="0.25">
      <c r="A77" s="363"/>
      <c r="B77" s="364"/>
      <c r="C77" s="364"/>
      <c r="D77" s="364"/>
      <c r="E77" s="364"/>
      <c r="F77" s="364"/>
      <c r="G77" s="268"/>
    </row>
    <row r="78" spans="1:9" x14ac:dyDescent="0.25">
      <c r="A78" s="346" t="s">
        <v>9</v>
      </c>
      <c r="B78" s="347"/>
      <c r="C78" s="347"/>
      <c r="D78" s="347"/>
      <c r="E78" s="347"/>
      <c r="F78" s="347"/>
      <c r="G78" s="348"/>
    </row>
    <row r="79" spans="1:9" x14ac:dyDescent="0.25">
      <c r="A79" s="349"/>
      <c r="B79" s="349"/>
      <c r="C79" s="349"/>
      <c r="D79" s="349"/>
      <c r="E79" s="349"/>
      <c r="F79" s="349"/>
      <c r="G79" s="349"/>
    </row>
    <row r="80" spans="1:9" x14ac:dyDescent="0.25">
      <c r="A80" s="349"/>
      <c r="B80" s="349"/>
      <c r="C80" s="349"/>
      <c r="D80" s="349"/>
      <c r="E80" s="349"/>
      <c r="F80" s="349"/>
      <c r="G80" s="349"/>
    </row>
    <row r="81" spans="1:7" ht="75" customHeight="1" x14ac:dyDescent="0.25">
      <c r="A81" s="326" t="s">
        <v>106</v>
      </c>
      <c r="B81" s="327"/>
      <c r="C81" s="327"/>
      <c r="D81" s="327"/>
      <c r="E81" s="327"/>
      <c r="F81" s="327"/>
      <c r="G81" s="327"/>
    </row>
    <row r="82" spans="1:7" x14ac:dyDescent="0.25">
      <c r="A82" s="328"/>
      <c r="B82" s="328"/>
      <c r="C82" s="328"/>
      <c r="D82" s="328"/>
      <c r="E82" s="328"/>
      <c r="F82" s="328"/>
      <c r="G82" s="328"/>
    </row>
    <row r="84" spans="1:7" x14ac:dyDescent="0.25">
      <c r="G84" s="50"/>
    </row>
  </sheetData>
  <sheetProtection algorithmName="SHA-512" hashValue="vBuHgEFW4DP9whZ0MTQAWJmh1H2vlg+qSRmM6HTBDiZICHtS/N/FA8+Kj2FdVLf+05LKMqCxJtjOJJh5JDqWVw==" saltValue="yj123MlxUWp4TVoaGaJKDA==" spinCount="100000" sheet="1" objects="1" scenarios="1"/>
  <mergeCells count="35">
    <mergeCell ref="I20:K20"/>
    <mergeCell ref="I25:K25"/>
    <mergeCell ref="C22:D22"/>
    <mergeCell ref="F22:G22"/>
    <mergeCell ref="A9:G9"/>
    <mergeCell ref="A11:F11"/>
    <mergeCell ref="A12:F12"/>
    <mergeCell ref="A13:F13"/>
    <mergeCell ref="A15:G15"/>
    <mergeCell ref="A16:G16"/>
    <mergeCell ref="A18:F18"/>
    <mergeCell ref="C20:D20"/>
    <mergeCell ref="F20:G20"/>
    <mergeCell ref="A25:B25"/>
    <mergeCell ref="C25:E25"/>
    <mergeCell ref="F25:G25"/>
    <mergeCell ref="A1:G1"/>
    <mergeCell ref="F5:G5"/>
    <mergeCell ref="A7:G7"/>
    <mergeCell ref="A8:G8"/>
    <mergeCell ref="B2:C2"/>
    <mergeCell ref="A4:G4"/>
    <mergeCell ref="A61:H61"/>
    <mergeCell ref="A81:G82"/>
    <mergeCell ref="A31:H31"/>
    <mergeCell ref="A44:H44"/>
    <mergeCell ref="A77:G77"/>
    <mergeCell ref="A78:G80"/>
    <mergeCell ref="A28:H29"/>
    <mergeCell ref="C21:D21"/>
    <mergeCell ref="F21:G21"/>
    <mergeCell ref="C23:D23"/>
    <mergeCell ref="F23:G23"/>
    <mergeCell ref="C24:D24"/>
    <mergeCell ref="F24:G24"/>
  </mergeCells>
  <pageMargins left="0.70866141732283472" right="0.70866141732283472" top="0.78740157480314965" bottom="0.78740157480314965" header="0.31496062992125984" footer="0.31496062992125984"/>
  <pageSetup paperSize="9" scale="44" orientation="portrait" r:id="rId1"/>
  <headerFooter>
    <oddFooter>&amp;LVersion: Januar 2023&amp;CLandkreis Marburg-Biedenkopf
Bearbeitungsdatum: 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8">
    <pageSetUpPr fitToPage="1"/>
  </sheetPr>
  <dimension ref="A1:K85"/>
  <sheetViews>
    <sheetView view="pageLayout" topLeftCell="A19" zoomScaleNormal="90" workbookViewId="0">
      <selection activeCell="C35" sqref="C35"/>
    </sheetView>
  </sheetViews>
  <sheetFormatPr baseColWidth="10" defaultRowHeight="15" x14ac:dyDescent="0.25"/>
  <cols>
    <col min="1" max="1" width="33.5703125" style="20" customWidth="1"/>
    <col min="2" max="2" width="26" style="20" customWidth="1"/>
    <col min="3" max="3" width="23.85546875" style="20" customWidth="1"/>
    <col min="4" max="4" width="16.28515625" style="20" customWidth="1"/>
    <col min="5" max="5" width="25.140625" style="20" customWidth="1"/>
    <col min="6" max="6" width="11.28515625" style="20" customWidth="1"/>
    <col min="7" max="7" width="22.7109375" style="20" customWidth="1"/>
    <col min="8" max="8" width="5.42578125" style="20" customWidth="1"/>
    <col min="9" max="16384" width="11.42578125" style="20"/>
  </cols>
  <sheetData>
    <row r="1" spans="1:8" ht="16.5" customHeight="1" x14ac:dyDescent="0.35">
      <c r="A1" s="313" t="s">
        <v>165</v>
      </c>
      <c r="B1" s="314"/>
      <c r="C1" s="314"/>
      <c r="D1" s="314"/>
      <c r="E1" s="314"/>
      <c r="F1" s="314"/>
      <c r="G1" s="314"/>
      <c r="H1" s="23"/>
    </row>
    <row r="2" spans="1:8" ht="21" x14ac:dyDescent="0.35">
      <c r="A2" s="176"/>
      <c r="B2" s="321" t="s">
        <v>166</v>
      </c>
      <c r="C2" s="321"/>
      <c r="D2" s="177">
        <f>Deckblatt!D6</f>
        <v>0</v>
      </c>
      <c r="E2" s="176"/>
      <c r="F2" s="176"/>
      <c r="G2" s="176"/>
      <c r="H2" s="178"/>
    </row>
    <row r="3" spans="1:8" ht="21" x14ac:dyDescent="0.35">
      <c r="A3" s="179"/>
      <c r="B3" s="180"/>
      <c r="C3" s="180"/>
      <c r="D3" s="181"/>
      <c r="E3" s="179"/>
      <c r="F3" s="179"/>
      <c r="G3" s="179"/>
      <c r="H3" s="178"/>
    </row>
    <row r="4" spans="1:8" ht="15.75" x14ac:dyDescent="0.25">
      <c r="A4" s="322" t="s">
        <v>33</v>
      </c>
      <c r="B4" s="323"/>
      <c r="C4" s="323"/>
      <c r="D4" s="323"/>
      <c r="E4" s="323"/>
      <c r="F4" s="323"/>
      <c r="G4" s="323"/>
      <c r="H4" s="178"/>
    </row>
    <row r="5" spans="1:8" x14ac:dyDescent="0.25">
      <c r="A5" s="23" t="s">
        <v>38</v>
      </c>
      <c r="B5" s="23"/>
      <c r="C5" s="23"/>
      <c r="D5" s="23"/>
      <c r="E5" s="23"/>
      <c r="F5" s="297">
        <f>Deckblatt!J21</f>
        <v>0</v>
      </c>
      <c r="G5" s="297"/>
      <c r="H5" s="53"/>
    </row>
    <row r="6" spans="1:8" x14ac:dyDescent="0.25">
      <c r="A6" s="23"/>
      <c r="B6" s="23"/>
      <c r="C6" s="23"/>
      <c r="D6" s="23"/>
      <c r="E6" s="23"/>
      <c r="F6" s="53"/>
      <c r="G6" s="53"/>
      <c r="H6" s="53"/>
    </row>
    <row r="7" spans="1:8" ht="24.95" customHeight="1" x14ac:dyDescent="0.3">
      <c r="A7" s="316" t="s">
        <v>21</v>
      </c>
      <c r="B7" s="317"/>
      <c r="C7" s="317"/>
      <c r="D7" s="317"/>
      <c r="E7" s="317"/>
      <c r="F7" s="317"/>
      <c r="G7" s="317"/>
      <c r="H7" s="136"/>
    </row>
    <row r="8" spans="1:8" ht="20.100000000000001" customHeight="1" x14ac:dyDescent="0.35">
      <c r="A8" s="318" t="s">
        <v>22</v>
      </c>
      <c r="B8" s="319"/>
      <c r="C8" s="319"/>
      <c r="D8" s="319"/>
      <c r="E8" s="319"/>
      <c r="F8" s="319"/>
      <c r="G8" s="319"/>
      <c r="H8" s="182"/>
    </row>
    <row r="9" spans="1:8" ht="20.100000000000001" customHeight="1" x14ac:dyDescent="0.35">
      <c r="A9" s="320" t="s">
        <v>23</v>
      </c>
      <c r="B9" s="320"/>
      <c r="C9" s="320"/>
      <c r="D9" s="320"/>
      <c r="E9" s="320"/>
      <c r="F9" s="320"/>
      <c r="G9" s="320"/>
      <c r="H9" s="183"/>
    </row>
    <row r="10" spans="1:8" ht="20.100000000000001" customHeight="1" x14ac:dyDescent="0.3">
      <c r="A10" s="184"/>
      <c r="B10" s="184"/>
      <c r="C10" s="184"/>
      <c r="D10" s="184"/>
      <c r="E10" s="184"/>
      <c r="F10" s="184"/>
      <c r="G10" s="184"/>
      <c r="H10" s="185"/>
    </row>
    <row r="11" spans="1:8" x14ac:dyDescent="0.25">
      <c r="A11" s="315" t="s">
        <v>26</v>
      </c>
      <c r="B11" s="315"/>
      <c r="C11" s="315"/>
      <c r="D11" s="315"/>
      <c r="E11" s="315"/>
      <c r="F11" s="315"/>
      <c r="G11" s="186"/>
    </row>
    <row r="12" spans="1:8" ht="15.75" customHeight="1" x14ac:dyDescent="0.25">
      <c r="A12" s="315" t="s">
        <v>27</v>
      </c>
      <c r="B12" s="315"/>
      <c r="C12" s="315"/>
      <c r="D12" s="315"/>
      <c r="E12" s="315"/>
      <c r="F12" s="315"/>
      <c r="G12" s="186"/>
    </row>
    <row r="13" spans="1:8" ht="15.75" customHeight="1" x14ac:dyDescent="0.25">
      <c r="A13" s="315" t="s">
        <v>28</v>
      </c>
      <c r="B13" s="315"/>
      <c r="C13" s="315"/>
      <c r="D13" s="315"/>
      <c r="E13" s="315"/>
      <c r="F13" s="315"/>
      <c r="G13" s="186"/>
    </row>
    <row r="14" spans="1:8" ht="15.75" customHeight="1" x14ac:dyDescent="0.25">
      <c r="A14" s="187"/>
      <c r="B14" s="187"/>
      <c r="C14" s="187"/>
      <c r="D14" s="187"/>
      <c r="E14" s="187"/>
      <c r="F14" s="187"/>
      <c r="G14" s="186"/>
    </row>
    <row r="15" spans="1:8" x14ac:dyDescent="0.25">
      <c r="A15" s="315" t="s">
        <v>29</v>
      </c>
      <c r="B15" s="315"/>
      <c r="C15" s="315"/>
      <c r="D15" s="315"/>
      <c r="E15" s="315"/>
      <c r="F15" s="315"/>
      <c r="G15" s="315"/>
    </row>
    <row r="16" spans="1:8" ht="15.75" customHeight="1" x14ac:dyDescent="0.25">
      <c r="A16" s="315" t="s">
        <v>30</v>
      </c>
      <c r="B16" s="315"/>
      <c r="C16" s="315"/>
      <c r="D16" s="315"/>
      <c r="E16" s="315"/>
      <c r="F16" s="315"/>
      <c r="G16" s="315"/>
    </row>
    <row r="17" spans="1:11" ht="15.75" customHeight="1" x14ac:dyDescent="0.25">
      <c r="A17" s="188"/>
      <c r="B17" s="188"/>
      <c r="C17" s="188"/>
      <c r="D17" s="188"/>
      <c r="E17" s="188"/>
      <c r="F17" s="188"/>
      <c r="G17" s="188"/>
    </row>
    <row r="18" spans="1:11" ht="35.1" customHeight="1" x14ac:dyDescent="0.25">
      <c r="A18" s="359" t="s">
        <v>24</v>
      </c>
      <c r="B18" s="359"/>
      <c r="C18" s="359"/>
      <c r="D18" s="359"/>
      <c r="E18" s="359"/>
      <c r="F18" s="359"/>
    </row>
    <row r="19" spans="1:11" ht="35.1" customHeight="1" x14ac:dyDescent="0.25">
      <c r="A19" s="189"/>
      <c r="B19" s="189"/>
      <c r="C19" s="189"/>
      <c r="D19" s="189"/>
      <c r="E19" s="189"/>
      <c r="F19" s="189"/>
    </row>
    <row r="20" spans="1:11" s="136" customFormat="1" ht="60" customHeight="1" x14ac:dyDescent="0.25">
      <c r="A20" s="190"/>
      <c r="B20" s="191" t="s">
        <v>15</v>
      </c>
      <c r="C20" s="360" t="s">
        <v>25</v>
      </c>
      <c r="D20" s="361"/>
      <c r="E20" s="192" t="s">
        <v>16</v>
      </c>
      <c r="F20" s="360" t="s">
        <v>31</v>
      </c>
      <c r="G20" s="362"/>
      <c r="I20" s="324" t="str">
        <f>IF(C21+C22+C23+C24=0, "Bitte Tabelle ausfüllen!", ".")</f>
        <v>Bitte Tabelle ausfüllen!</v>
      </c>
      <c r="J20" s="324"/>
      <c r="K20" s="324"/>
    </row>
    <row r="21" spans="1:11" ht="15.75" customHeight="1" x14ac:dyDescent="0.25">
      <c r="A21" s="193" t="s">
        <v>17</v>
      </c>
      <c r="B21" s="193">
        <v>2.5</v>
      </c>
      <c r="C21" s="329"/>
      <c r="D21" s="330"/>
      <c r="E21" s="133"/>
      <c r="F21" s="331">
        <f>(B21*C21)+(B21*E21*2)</f>
        <v>0</v>
      </c>
      <c r="G21" s="332"/>
    </row>
    <row r="22" spans="1:11" ht="15.75" customHeight="1" x14ac:dyDescent="0.25">
      <c r="A22" s="193" t="s">
        <v>18</v>
      </c>
      <c r="B22" s="193">
        <v>1.5</v>
      </c>
      <c r="C22" s="329"/>
      <c r="D22" s="330"/>
      <c r="E22" s="133"/>
      <c r="F22" s="331">
        <f>(B22*C22)+(B22*E22*2)</f>
        <v>0</v>
      </c>
      <c r="G22" s="332"/>
    </row>
    <row r="23" spans="1:11" ht="15.75" customHeight="1" x14ac:dyDescent="0.25">
      <c r="A23" s="193" t="s">
        <v>19</v>
      </c>
      <c r="B23" s="193">
        <v>1</v>
      </c>
      <c r="C23" s="329"/>
      <c r="D23" s="330"/>
      <c r="E23" s="133"/>
      <c r="F23" s="331">
        <f>(B23*C23)+(B23*E23*3)</f>
        <v>0</v>
      </c>
      <c r="G23" s="332"/>
    </row>
    <row r="24" spans="1:11" ht="15.75" customHeight="1" x14ac:dyDescent="0.25">
      <c r="A24" s="193" t="s">
        <v>20</v>
      </c>
      <c r="B24" s="193">
        <v>1</v>
      </c>
      <c r="C24" s="329"/>
      <c r="D24" s="330"/>
      <c r="E24" s="130"/>
      <c r="F24" s="331">
        <f>(B24*C24)+((B24+2)*E24)</f>
        <v>0</v>
      </c>
      <c r="G24" s="332"/>
    </row>
    <row r="25" spans="1:11" ht="15.75" customHeight="1" x14ac:dyDescent="0.25">
      <c r="A25" s="333" t="s">
        <v>32</v>
      </c>
      <c r="B25" s="334"/>
      <c r="C25" s="335">
        <f>SUM(C21:D24)+SUM(E21:E24)</f>
        <v>0</v>
      </c>
      <c r="D25" s="336"/>
      <c r="E25" s="337"/>
      <c r="F25" s="338">
        <f>SUM(F21:F24)</f>
        <v>0</v>
      </c>
      <c r="G25" s="339"/>
      <c r="I25" s="325" t="str">
        <f>IF(F25&gt;25, "Bitte prüfen oder erläutern!", ".")</f>
        <v>.</v>
      </c>
      <c r="J25" s="325"/>
      <c r="K25" s="325"/>
    </row>
    <row r="26" spans="1:11" ht="15.75" customHeight="1" x14ac:dyDescent="0.25">
      <c r="A26" s="189"/>
      <c r="B26" s="189"/>
      <c r="C26" s="189"/>
      <c r="D26" s="189"/>
      <c r="E26" s="194">
        <f>SUM(E21:E24)</f>
        <v>0</v>
      </c>
      <c r="F26" s="189"/>
    </row>
    <row r="27" spans="1:11" ht="15.75" thickBot="1" x14ac:dyDescent="0.3"/>
    <row r="28" spans="1:11" ht="15" customHeight="1" x14ac:dyDescent="0.25">
      <c r="A28" s="353" t="s">
        <v>167</v>
      </c>
      <c r="B28" s="354"/>
      <c r="C28" s="354"/>
      <c r="D28" s="354"/>
      <c r="E28" s="354"/>
      <c r="F28" s="354"/>
      <c r="G28" s="354"/>
      <c r="H28" s="355"/>
    </row>
    <row r="29" spans="1:11" ht="15.75" thickBot="1" x14ac:dyDescent="0.3">
      <c r="A29" s="356"/>
      <c r="B29" s="357"/>
      <c r="C29" s="357"/>
      <c r="D29" s="357"/>
      <c r="E29" s="357"/>
      <c r="F29" s="357"/>
      <c r="G29" s="357"/>
      <c r="H29" s="358"/>
    </row>
    <row r="30" spans="1:11" x14ac:dyDescent="0.25">
      <c r="A30" s="195"/>
      <c r="B30" s="196"/>
      <c r="C30" s="196"/>
      <c r="D30" s="196"/>
      <c r="E30" s="196"/>
      <c r="F30" s="196"/>
      <c r="G30" s="196"/>
      <c r="H30" s="196"/>
      <c r="I30" s="21"/>
    </row>
    <row r="31" spans="1:11" ht="18.75" x14ac:dyDescent="0.3">
      <c r="A31" s="340" t="s">
        <v>177</v>
      </c>
      <c r="B31" s="340"/>
      <c r="C31" s="341"/>
      <c r="D31" s="341"/>
      <c r="E31" s="341"/>
      <c r="F31" s="341"/>
      <c r="G31" s="342"/>
      <c r="H31" s="342"/>
    </row>
    <row r="32" spans="1:11" ht="47.25" x14ac:dyDescent="0.25">
      <c r="A32" s="1" t="s">
        <v>0</v>
      </c>
      <c r="B32" s="2" t="s">
        <v>14</v>
      </c>
      <c r="C32" s="2" t="s">
        <v>1</v>
      </c>
      <c r="D32" s="2" t="s">
        <v>2</v>
      </c>
      <c r="E32" s="2" t="s">
        <v>3</v>
      </c>
      <c r="F32" s="2" t="s">
        <v>13</v>
      </c>
      <c r="G32" s="14" t="s">
        <v>4</v>
      </c>
      <c r="H32" s="15"/>
    </row>
    <row r="33" spans="1:9" ht="15.75" x14ac:dyDescent="0.25">
      <c r="A33" s="3" t="s">
        <v>5</v>
      </c>
      <c r="B33" s="3">
        <v>22.5</v>
      </c>
      <c r="C33" s="25"/>
      <c r="D33" s="25"/>
      <c r="E33" s="4">
        <f>IF(D33=0,C33,IF(D33=1,C33+1,IF(D33=2,C33+2,IF(D33=3,C33+3,IF(D33=4,C33+4,IF(D33=5,C33+5,IF(D33=6,C33+6,IF(D33=7,C33+7,IF(D33=8,C33+8)))))))))</f>
        <v>0</v>
      </c>
      <c r="F33" s="3">
        <v>0.2</v>
      </c>
      <c r="G33" s="12">
        <f>B33*E33*F33</f>
        <v>0</v>
      </c>
      <c r="H33" s="13"/>
    </row>
    <row r="34" spans="1:9" ht="15.75" x14ac:dyDescent="0.25">
      <c r="A34" s="3"/>
      <c r="B34" s="3">
        <v>30</v>
      </c>
      <c r="C34" s="25"/>
      <c r="D34" s="25"/>
      <c r="E34" s="4">
        <f t="shared" ref="E34:E40" si="0">IF(D34=0,C34,IF(D34=1,C34+1,IF(D34=2,C34+2,IF(D34=3,C34+3,IF(D34=4,C34+4,IF(D34=5,C34+5,IF(D34=6,C34+6,IF(D34=7,C34+7,IF(D34=8,C34+8)))))))))</f>
        <v>0</v>
      </c>
      <c r="F34" s="3">
        <v>0.2</v>
      </c>
      <c r="G34" s="12">
        <f t="shared" ref="G34:G40" si="1">B34*E34*F34</f>
        <v>0</v>
      </c>
      <c r="H34" s="13"/>
    </row>
    <row r="35" spans="1:9" ht="15.75" x14ac:dyDescent="0.25">
      <c r="A35" s="3"/>
      <c r="B35" s="3">
        <v>42.5</v>
      </c>
      <c r="C35" s="25"/>
      <c r="D35" s="25"/>
      <c r="E35" s="4">
        <f t="shared" si="0"/>
        <v>0</v>
      </c>
      <c r="F35" s="3">
        <v>0.2</v>
      </c>
      <c r="G35" s="12">
        <f t="shared" si="1"/>
        <v>0</v>
      </c>
      <c r="H35" s="13"/>
    </row>
    <row r="36" spans="1:9" ht="15.75" x14ac:dyDescent="0.25">
      <c r="A36" s="3"/>
      <c r="B36" s="3">
        <v>50</v>
      </c>
      <c r="C36" s="26"/>
      <c r="D36" s="26"/>
      <c r="E36" s="4">
        <f t="shared" si="0"/>
        <v>0</v>
      </c>
      <c r="F36" s="3">
        <v>0.2</v>
      </c>
      <c r="G36" s="12">
        <f t="shared" si="1"/>
        <v>0</v>
      </c>
      <c r="H36" s="13"/>
    </row>
    <row r="37" spans="1:9" ht="15.75" x14ac:dyDescent="0.25">
      <c r="A37" s="5" t="s">
        <v>12</v>
      </c>
      <c r="B37" s="3">
        <v>22.5</v>
      </c>
      <c r="C37" s="26"/>
      <c r="D37" s="26"/>
      <c r="E37" s="4">
        <f t="shared" si="0"/>
        <v>0</v>
      </c>
      <c r="F37" s="3">
        <v>7.0000000000000007E-2</v>
      </c>
      <c r="G37" s="12">
        <f t="shared" si="1"/>
        <v>0</v>
      </c>
      <c r="H37" s="13"/>
    </row>
    <row r="38" spans="1:9" ht="15.75" x14ac:dyDescent="0.25">
      <c r="A38" s="5"/>
      <c r="B38" s="3">
        <v>30</v>
      </c>
      <c r="C38" s="26"/>
      <c r="D38" s="26"/>
      <c r="E38" s="4">
        <f t="shared" si="0"/>
        <v>0</v>
      </c>
      <c r="F38" s="3">
        <v>7.0000000000000007E-2</v>
      </c>
      <c r="G38" s="12">
        <f t="shared" si="1"/>
        <v>0</v>
      </c>
      <c r="H38" s="13"/>
    </row>
    <row r="39" spans="1:9" ht="15.75" x14ac:dyDescent="0.25">
      <c r="A39" s="5"/>
      <c r="B39" s="3">
        <v>42.5</v>
      </c>
      <c r="C39" s="26"/>
      <c r="D39" s="26"/>
      <c r="E39" s="4">
        <f t="shared" si="0"/>
        <v>0</v>
      </c>
      <c r="F39" s="3">
        <v>7.0000000000000007E-2</v>
      </c>
      <c r="G39" s="12">
        <f t="shared" si="1"/>
        <v>0</v>
      </c>
      <c r="H39" s="13"/>
    </row>
    <row r="40" spans="1:9" ht="15.75" x14ac:dyDescent="0.25">
      <c r="A40" s="3"/>
      <c r="B40" s="3">
        <v>50</v>
      </c>
      <c r="C40" s="26"/>
      <c r="D40" s="200"/>
      <c r="E40" s="4">
        <f t="shared" si="0"/>
        <v>0</v>
      </c>
      <c r="F40" s="3">
        <v>7.0000000000000007E-2</v>
      </c>
      <c r="G40" s="12">
        <f t="shared" si="1"/>
        <v>0</v>
      </c>
      <c r="H40" s="13"/>
    </row>
    <row r="41" spans="1:9" ht="15.75" x14ac:dyDescent="0.25">
      <c r="A41" s="9" t="s">
        <v>7</v>
      </c>
      <c r="B41" s="57"/>
      <c r="C41" s="58">
        <f>SUM(C33:C40)</f>
        <v>0</v>
      </c>
      <c r="D41" s="58">
        <f>SUM(D33:D40)</f>
        <v>0</v>
      </c>
      <c r="E41" s="19"/>
      <c r="F41" s="19"/>
      <c r="G41" s="23"/>
      <c r="H41" s="23"/>
      <c r="I41" s="102" t="str">
        <f>IF(C41+C58+C75=C25, ".", "Hier muss der gleiche Wert wie in der obersten Tabelle, welche zur Berechnung der Kontrollsumme dient, stehen.")</f>
        <v>.</v>
      </c>
    </row>
    <row r="42" spans="1:9" ht="15.75" x14ac:dyDescent="0.25">
      <c r="A42" s="67" t="s">
        <v>8</v>
      </c>
      <c r="B42" s="55"/>
      <c r="C42" s="60"/>
      <c r="D42" s="55"/>
      <c r="E42" s="64"/>
      <c r="F42" s="63"/>
      <c r="G42" s="68">
        <f>SUM(G33:G40)</f>
        <v>0</v>
      </c>
      <c r="H42" s="17"/>
    </row>
    <row r="44" spans="1:9" ht="18.75" x14ac:dyDescent="0.3">
      <c r="A44" s="343" t="s">
        <v>178</v>
      </c>
      <c r="B44" s="343"/>
      <c r="C44" s="344"/>
      <c r="D44" s="344"/>
      <c r="E44" s="344"/>
      <c r="F44" s="344"/>
      <c r="G44" s="345"/>
      <c r="H44" s="345"/>
    </row>
    <row r="45" spans="1:9" ht="47.25" x14ac:dyDescent="0.25">
      <c r="A45" s="1" t="s">
        <v>0</v>
      </c>
      <c r="B45" s="2" t="s">
        <v>14</v>
      </c>
      <c r="C45" s="2" t="s">
        <v>1</v>
      </c>
      <c r="D45" s="2" t="s">
        <v>2</v>
      </c>
      <c r="E45" s="2" t="s">
        <v>3</v>
      </c>
      <c r="F45" s="2" t="s">
        <v>13</v>
      </c>
      <c r="G45" s="14" t="s">
        <v>4</v>
      </c>
      <c r="H45" s="15"/>
    </row>
    <row r="46" spans="1:9" ht="15.75" x14ac:dyDescent="0.25">
      <c r="A46" s="5" t="s">
        <v>5</v>
      </c>
      <c r="B46" s="3">
        <v>22.5</v>
      </c>
      <c r="C46" s="26"/>
      <c r="D46" s="26"/>
      <c r="E46" s="4">
        <f>IF(D46=0,C46,IF($D$58=1,C46+5,IF(AND($D$58=2,D46=2),C46+5,IF($D$58=2,C46+2.5,IF($D$58&gt;=3,C46+(D46*2))))))</f>
        <v>0</v>
      </c>
      <c r="F46" s="3">
        <v>0.2</v>
      </c>
      <c r="G46" s="12">
        <f>B46*((C46*F46)+((E46-C46)*0.07))</f>
        <v>0</v>
      </c>
      <c r="H46" s="13"/>
    </row>
    <row r="47" spans="1:9" ht="15.75" x14ac:dyDescent="0.25">
      <c r="A47" s="5"/>
      <c r="B47" s="3">
        <v>30</v>
      </c>
      <c r="C47" s="26"/>
      <c r="D47" s="26"/>
      <c r="E47" s="4">
        <f t="shared" ref="E47:E57" si="2">IF(D47=0,C47,IF($D$58=1,C47+5,IF(AND($D$58=2,D47=2),C47+5,IF($D$58=2,C47+2.5,IF($D$58&gt;=3,C47+(D47*2))))))</f>
        <v>0</v>
      </c>
      <c r="F47" s="3">
        <v>0.2</v>
      </c>
      <c r="G47" s="12">
        <f t="shared" ref="G47:G57" si="3">B47*((C47*F47)+((E47-C47)*0.07))</f>
        <v>0</v>
      </c>
      <c r="H47" s="13"/>
    </row>
    <row r="48" spans="1:9" ht="15.75" x14ac:dyDescent="0.25">
      <c r="A48" s="5"/>
      <c r="B48" s="3">
        <v>42.5</v>
      </c>
      <c r="C48" s="26"/>
      <c r="D48" s="26"/>
      <c r="E48" s="4">
        <f t="shared" si="2"/>
        <v>0</v>
      </c>
      <c r="F48" s="3">
        <v>0.2</v>
      </c>
      <c r="G48" s="12">
        <f t="shared" si="3"/>
        <v>0</v>
      </c>
      <c r="H48" s="13"/>
    </row>
    <row r="49" spans="1:9" ht="15.75" x14ac:dyDescent="0.25">
      <c r="A49" s="3"/>
      <c r="B49" s="3">
        <v>50</v>
      </c>
      <c r="C49" s="26"/>
      <c r="D49" s="26"/>
      <c r="E49" s="4">
        <f t="shared" si="2"/>
        <v>0</v>
      </c>
      <c r="F49" s="3">
        <v>0.2</v>
      </c>
      <c r="G49" s="12">
        <f t="shared" si="3"/>
        <v>0</v>
      </c>
      <c r="H49" s="13"/>
    </row>
    <row r="50" spans="1:9" ht="15.75" x14ac:dyDescent="0.25">
      <c r="A50" s="3" t="s">
        <v>11</v>
      </c>
      <c r="B50" s="3">
        <v>22.5</v>
      </c>
      <c r="C50" s="26"/>
      <c r="D50" s="26"/>
      <c r="E50" s="4">
        <f t="shared" si="2"/>
        <v>0</v>
      </c>
      <c r="F50" s="3">
        <v>7.0000000000000007E-2</v>
      </c>
      <c r="G50" s="12">
        <f t="shared" si="3"/>
        <v>0</v>
      </c>
      <c r="H50" s="13"/>
    </row>
    <row r="51" spans="1:9" ht="15.75" x14ac:dyDescent="0.25">
      <c r="A51" s="3"/>
      <c r="B51" s="3">
        <v>30</v>
      </c>
      <c r="C51" s="26"/>
      <c r="D51" s="26"/>
      <c r="E51" s="4">
        <f t="shared" si="2"/>
        <v>0</v>
      </c>
      <c r="F51" s="3">
        <v>7.0000000000000007E-2</v>
      </c>
      <c r="G51" s="12">
        <f t="shared" si="3"/>
        <v>0</v>
      </c>
      <c r="H51" s="13"/>
    </row>
    <row r="52" spans="1:9" ht="15.75" x14ac:dyDescent="0.25">
      <c r="A52" s="6"/>
      <c r="B52" s="3">
        <v>42.5</v>
      </c>
      <c r="C52" s="26"/>
      <c r="D52" s="26"/>
      <c r="E52" s="4">
        <f t="shared" si="2"/>
        <v>0</v>
      </c>
      <c r="F52" s="3">
        <v>7.0000000000000007E-2</v>
      </c>
      <c r="G52" s="12">
        <f t="shared" si="3"/>
        <v>0</v>
      </c>
      <c r="H52" s="13"/>
    </row>
    <row r="53" spans="1:9" ht="15.75" x14ac:dyDescent="0.25">
      <c r="A53" s="6"/>
      <c r="B53" s="3">
        <v>50</v>
      </c>
      <c r="C53" s="26"/>
      <c r="D53" s="26"/>
      <c r="E53" s="4">
        <f t="shared" si="2"/>
        <v>0</v>
      </c>
      <c r="F53" s="3">
        <v>7.0000000000000007E-2</v>
      </c>
      <c r="G53" s="12">
        <f t="shared" si="3"/>
        <v>0</v>
      </c>
      <c r="H53" s="13"/>
    </row>
    <row r="54" spans="1:9" ht="15.75" x14ac:dyDescent="0.25">
      <c r="A54" s="3" t="s">
        <v>6</v>
      </c>
      <c r="B54" s="3">
        <v>22.5</v>
      </c>
      <c r="C54" s="26"/>
      <c r="D54" s="36"/>
      <c r="E54" s="4">
        <f t="shared" si="2"/>
        <v>0</v>
      </c>
      <c r="F54" s="3">
        <v>0.06</v>
      </c>
      <c r="G54" s="12">
        <f t="shared" si="3"/>
        <v>0</v>
      </c>
      <c r="H54" s="13"/>
    </row>
    <row r="55" spans="1:9" ht="15.75" x14ac:dyDescent="0.25">
      <c r="A55" s="3"/>
      <c r="B55" s="3">
        <v>30</v>
      </c>
      <c r="C55" s="26"/>
      <c r="D55" s="36"/>
      <c r="E55" s="4">
        <f t="shared" si="2"/>
        <v>0</v>
      </c>
      <c r="F55" s="3">
        <v>0.06</v>
      </c>
      <c r="G55" s="12">
        <f t="shared" si="3"/>
        <v>0</v>
      </c>
      <c r="H55" s="13"/>
    </row>
    <row r="56" spans="1:9" ht="15.75" x14ac:dyDescent="0.25">
      <c r="A56" s="6"/>
      <c r="B56" s="3">
        <v>42.5</v>
      </c>
      <c r="C56" s="26"/>
      <c r="D56" s="36"/>
      <c r="E56" s="4">
        <f t="shared" si="2"/>
        <v>0</v>
      </c>
      <c r="F56" s="3">
        <v>0.06</v>
      </c>
      <c r="G56" s="12">
        <f t="shared" si="3"/>
        <v>0</v>
      </c>
      <c r="H56" s="13"/>
    </row>
    <row r="57" spans="1:9" ht="15.75" x14ac:dyDescent="0.25">
      <c r="A57" s="6"/>
      <c r="B57" s="6">
        <v>50</v>
      </c>
      <c r="C57" s="65"/>
      <c r="D57" s="66"/>
      <c r="E57" s="4">
        <f t="shared" si="2"/>
        <v>0</v>
      </c>
      <c r="F57" s="3">
        <v>0.06</v>
      </c>
      <c r="G57" s="12">
        <f t="shared" si="3"/>
        <v>0</v>
      </c>
      <c r="H57" s="13"/>
    </row>
    <row r="58" spans="1:9" ht="15.75" x14ac:dyDescent="0.25">
      <c r="A58" s="70" t="s">
        <v>7</v>
      </c>
      <c r="B58" s="71"/>
      <c r="C58" s="72">
        <f>SUM(C46:C57)</f>
        <v>0</v>
      </c>
      <c r="D58" s="59">
        <f>SUM(D46:D53)</f>
        <v>0</v>
      </c>
      <c r="E58" s="48"/>
      <c r="F58" s="48"/>
      <c r="G58" s="31"/>
      <c r="I58" s="102" t="str">
        <f>IF(C58+C41+C75=C25, ".", "Hier muss der gleiche Wert wie in der obersten Tabelle, welche zur Berechnung der Kontrollsumme dient, stehen.")</f>
        <v>.</v>
      </c>
    </row>
    <row r="59" spans="1:9" ht="15.75" x14ac:dyDescent="0.25">
      <c r="A59" s="73" t="s">
        <v>8</v>
      </c>
      <c r="B59" s="61"/>
      <c r="C59" s="74"/>
      <c r="D59" s="61"/>
      <c r="E59" s="62"/>
      <c r="F59" s="75"/>
      <c r="G59" s="76">
        <f>SUM(G46:G57)</f>
        <v>0</v>
      </c>
      <c r="H59" s="17"/>
    </row>
    <row r="60" spans="1:9" ht="15.75" x14ac:dyDescent="0.25">
      <c r="A60" s="27"/>
      <c r="B60" s="29"/>
      <c r="C60" s="29"/>
      <c r="D60" s="29"/>
      <c r="E60" s="31"/>
      <c r="F60" s="31"/>
      <c r="G60" s="37"/>
      <c r="H60" s="34"/>
    </row>
    <row r="61" spans="1:9" ht="30" customHeight="1" x14ac:dyDescent="0.3">
      <c r="A61" s="350" t="s">
        <v>160</v>
      </c>
      <c r="B61" s="350"/>
      <c r="C61" s="351"/>
      <c r="D61" s="351"/>
      <c r="E61" s="351"/>
      <c r="F61" s="351"/>
      <c r="G61" s="352"/>
      <c r="H61" s="352"/>
    </row>
    <row r="62" spans="1:9" ht="30" customHeight="1" x14ac:dyDescent="0.25">
      <c r="A62" s="1" t="s">
        <v>0</v>
      </c>
      <c r="B62" s="2" t="s">
        <v>14</v>
      </c>
      <c r="C62" s="2" t="s">
        <v>1</v>
      </c>
      <c r="D62" s="2" t="s">
        <v>2</v>
      </c>
      <c r="E62" s="2" t="s">
        <v>3</v>
      </c>
      <c r="F62" s="2" t="s">
        <v>13</v>
      </c>
      <c r="G62" s="14" t="s">
        <v>4</v>
      </c>
      <c r="H62" s="15"/>
    </row>
    <row r="63" spans="1:9" ht="15.75" customHeight="1" x14ac:dyDescent="0.25">
      <c r="A63" s="5" t="s">
        <v>5</v>
      </c>
      <c r="B63" s="3">
        <v>22.5</v>
      </c>
      <c r="C63" s="26"/>
      <c r="D63" s="26"/>
      <c r="E63" s="4">
        <f>IF(D63=0,C63,IF($D$75=1,C63+5,IF(AND($D$75=2,D63=2),C63+5,IF($D$75=2,C63+2.5,IF($D$75&gt;=3,C63+(D63*2))))))</f>
        <v>0</v>
      </c>
      <c r="F63" s="3">
        <v>0.2</v>
      </c>
      <c r="G63" s="12">
        <f>B63*((C63*F63)+((E63-C63)*0.07))</f>
        <v>0</v>
      </c>
      <c r="H63" s="13"/>
    </row>
    <row r="64" spans="1:9" ht="15.75" customHeight="1" x14ac:dyDescent="0.25">
      <c r="A64" s="5"/>
      <c r="B64" s="3">
        <v>30</v>
      </c>
      <c r="C64" s="26"/>
      <c r="D64" s="26"/>
      <c r="E64" s="4">
        <f t="shared" ref="E64:E74" si="4">IF(D64=0,C64,IF($D$75=1,C64+5,IF(AND($D$75=2,D64=2),C64+5,IF($D$75=2,C64+2.5,IF($D$75&gt;=3,C64+(D64*2))))))</f>
        <v>0</v>
      </c>
      <c r="F64" s="3">
        <v>0.2</v>
      </c>
      <c r="G64" s="12">
        <f t="shared" ref="G64:G74" si="5">B64*((C64*F64)+((E64-C64)*0.07))</f>
        <v>0</v>
      </c>
      <c r="H64" s="13"/>
    </row>
    <row r="65" spans="1:9" ht="15.75" customHeight="1" x14ac:dyDescent="0.25">
      <c r="A65" s="5"/>
      <c r="B65" s="3">
        <v>42.5</v>
      </c>
      <c r="C65" s="26"/>
      <c r="D65" s="26"/>
      <c r="E65" s="4">
        <f t="shared" si="4"/>
        <v>0</v>
      </c>
      <c r="F65" s="3">
        <v>0.2</v>
      </c>
      <c r="G65" s="12">
        <f t="shared" si="5"/>
        <v>0</v>
      </c>
      <c r="H65" s="13"/>
    </row>
    <row r="66" spans="1:9" ht="15.75" customHeight="1" x14ac:dyDescent="0.25">
      <c r="A66" s="3"/>
      <c r="B66" s="3">
        <v>50</v>
      </c>
      <c r="C66" s="26"/>
      <c r="D66" s="26"/>
      <c r="E66" s="4">
        <f t="shared" si="4"/>
        <v>0</v>
      </c>
      <c r="F66" s="3">
        <v>0.2</v>
      </c>
      <c r="G66" s="12">
        <f t="shared" si="5"/>
        <v>0</v>
      </c>
      <c r="H66" s="13"/>
    </row>
    <row r="67" spans="1:9" ht="15.75" customHeight="1" x14ac:dyDescent="0.25">
      <c r="A67" s="3" t="s">
        <v>11</v>
      </c>
      <c r="B67" s="3">
        <v>22.5</v>
      </c>
      <c r="C67" s="26"/>
      <c r="D67" s="26"/>
      <c r="E67" s="4">
        <f t="shared" si="4"/>
        <v>0</v>
      </c>
      <c r="F67" s="3">
        <v>7.0000000000000007E-2</v>
      </c>
      <c r="G67" s="12">
        <f t="shared" si="5"/>
        <v>0</v>
      </c>
      <c r="H67" s="13"/>
    </row>
    <row r="68" spans="1:9" ht="15.75" customHeight="1" x14ac:dyDescent="0.25">
      <c r="A68" s="3"/>
      <c r="B68" s="3">
        <v>30</v>
      </c>
      <c r="C68" s="26"/>
      <c r="D68" s="26"/>
      <c r="E68" s="4">
        <f t="shared" si="4"/>
        <v>0</v>
      </c>
      <c r="F68" s="3">
        <v>7.0000000000000007E-2</v>
      </c>
      <c r="G68" s="12">
        <f t="shared" si="5"/>
        <v>0</v>
      </c>
      <c r="H68" s="13"/>
    </row>
    <row r="69" spans="1:9" ht="15.75" customHeight="1" x14ac:dyDescent="0.25">
      <c r="A69" s="6"/>
      <c r="B69" s="3">
        <v>42.5</v>
      </c>
      <c r="C69" s="26"/>
      <c r="D69" s="26"/>
      <c r="E69" s="4">
        <f t="shared" si="4"/>
        <v>0</v>
      </c>
      <c r="F69" s="3">
        <v>7.0000000000000007E-2</v>
      </c>
      <c r="G69" s="12">
        <f t="shared" si="5"/>
        <v>0</v>
      </c>
      <c r="H69" s="13"/>
    </row>
    <row r="70" spans="1:9" ht="15.75" customHeight="1" x14ac:dyDescent="0.25">
      <c r="A70" s="6"/>
      <c r="B70" s="3">
        <v>50</v>
      </c>
      <c r="C70" s="26"/>
      <c r="D70" s="26"/>
      <c r="E70" s="4">
        <f t="shared" si="4"/>
        <v>0</v>
      </c>
      <c r="F70" s="3">
        <v>7.0000000000000007E-2</v>
      </c>
      <c r="G70" s="12">
        <f t="shared" si="5"/>
        <v>0</v>
      </c>
      <c r="H70" s="13"/>
    </row>
    <row r="71" spans="1:9" ht="15.75" customHeight="1" x14ac:dyDescent="0.25">
      <c r="A71" s="3" t="s">
        <v>6</v>
      </c>
      <c r="B71" s="3">
        <v>22.5</v>
      </c>
      <c r="C71" s="26"/>
      <c r="D71" s="36"/>
      <c r="E71" s="4">
        <f t="shared" si="4"/>
        <v>0</v>
      </c>
      <c r="F71" s="3">
        <v>0.06</v>
      </c>
      <c r="G71" s="12">
        <f t="shared" si="5"/>
        <v>0</v>
      </c>
      <c r="H71" s="13"/>
    </row>
    <row r="72" spans="1:9" ht="15.75" customHeight="1" x14ac:dyDescent="0.25">
      <c r="A72" s="3"/>
      <c r="B72" s="3">
        <v>30</v>
      </c>
      <c r="C72" s="26"/>
      <c r="D72" s="36"/>
      <c r="E72" s="4">
        <f t="shared" si="4"/>
        <v>0</v>
      </c>
      <c r="F72" s="3">
        <v>0.06</v>
      </c>
      <c r="G72" s="12">
        <f t="shared" si="5"/>
        <v>0</v>
      </c>
      <c r="H72" s="13"/>
    </row>
    <row r="73" spans="1:9" ht="15.75" customHeight="1" x14ac:dyDescent="0.25">
      <c r="A73" s="6"/>
      <c r="B73" s="3">
        <v>42.5</v>
      </c>
      <c r="C73" s="26"/>
      <c r="D73" s="36"/>
      <c r="E73" s="4">
        <f t="shared" si="4"/>
        <v>0</v>
      </c>
      <c r="F73" s="3">
        <v>0.06</v>
      </c>
      <c r="G73" s="12">
        <f t="shared" si="5"/>
        <v>0</v>
      </c>
      <c r="H73" s="13"/>
    </row>
    <row r="74" spans="1:9" ht="15.75" customHeight="1" x14ac:dyDescent="0.25">
      <c r="A74" s="6"/>
      <c r="B74" s="6">
        <v>50</v>
      </c>
      <c r="C74" s="65"/>
      <c r="D74" s="66"/>
      <c r="E74" s="4">
        <f t="shared" si="4"/>
        <v>0</v>
      </c>
      <c r="F74" s="3">
        <v>0.06</v>
      </c>
      <c r="G74" s="12">
        <f t="shared" si="5"/>
        <v>0</v>
      </c>
      <c r="H74" s="13"/>
    </row>
    <row r="75" spans="1:9" ht="15.75" x14ac:dyDescent="0.25">
      <c r="A75" s="9" t="s">
        <v>7</v>
      </c>
      <c r="B75" s="57"/>
      <c r="C75" s="58">
        <f>SUM(C63:C74)</f>
        <v>0</v>
      </c>
      <c r="D75" s="58">
        <f>SUM(D63:D70)</f>
        <v>0</v>
      </c>
      <c r="E75" s="35"/>
      <c r="F75" s="35"/>
      <c r="I75" s="102" t="str">
        <f>IF(C75+C58+C41=C25, ".", "Hier muss der gleiche Wert wie in der obersten Tabelle, welche zur Berechnung der Kontrollsumme dient, stehen.")</f>
        <v>.</v>
      </c>
    </row>
    <row r="76" spans="1:9" ht="15.75" x14ac:dyDescent="0.25">
      <c r="A76" s="67" t="s">
        <v>8</v>
      </c>
      <c r="B76" s="55"/>
      <c r="C76" s="60"/>
      <c r="D76" s="55"/>
      <c r="E76" s="64"/>
      <c r="F76" s="63"/>
      <c r="G76" s="68">
        <f>SUM(G63:G74)</f>
        <v>0</v>
      </c>
      <c r="H76" s="17"/>
      <c r="I76" s="21"/>
    </row>
    <row r="77" spans="1:9" x14ac:dyDescent="0.25">
      <c r="A77" s="366"/>
      <c r="B77" s="367"/>
      <c r="C77" s="367"/>
      <c r="D77" s="367"/>
      <c r="E77" s="367"/>
      <c r="F77" s="367"/>
      <c r="G77" s="368"/>
    </row>
    <row r="78" spans="1:9" x14ac:dyDescent="0.25">
      <c r="A78" s="346" t="s">
        <v>9</v>
      </c>
      <c r="B78" s="347"/>
      <c r="C78" s="347"/>
      <c r="D78" s="347"/>
      <c r="E78" s="347"/>
      <c r="F78" s="347"/>
      <c r="G78" s="348"/>
    </row>
    <row r="79" spans="1:9" x14ac:dyDescent="0.25">
      <c r="A79" s="349"/>
      <c r="B79" s="349"/>
      <c r="C79" s="349"/>
      <c r="D79" s="349"/>
      <c r="E79" s="349"/>
      <c r="F79" s="349"/>
      <c r="G79" s="349"/>
    </row>
    <row r="80" spans="1:9" x14ac:dyDescent="0.25">
      <c r="A80" s="349"/>
      <c r="B80" s="349"/>
      <c r="C80" s="349"/>
      <c r="D80" s="349"/>
      <c r="E80" s="349"/>
      <c r="F80" s="349"/>
      <c r="G80" s="349"/>
    </row>
    <row r="82" spans="1:7" ht="75" customHeight="1" x14ac:dyDescent="0.25">
      <c r="A82" s="326" t="s">
        <v>10</v>
      </c>
      <c r="B82" s="327"/>
      <c r="C82" s="327"/>
      <c r="D82" s="327"/>
      <c r="E82" s="327"/>
      <c r="F82" s="327"/>
      <c r="G82" s="327"/>
    </row>
    <row r="83" spans="1:7" x14ac:dyDescent="0.25">
      <c r="A83" s="328"/>
      <c r="B83" s="328"/>
      <c r="C83" s="328"/>
      <c r="D83" s="328"/>
      <c r="E83" s="328"/>
      <c r="F83" s="328"/>
      <c r="G83" s="328"/>
    </row>
    <row r="85" spans="1:7" x14ac:dyDescent="0.25">
      <c r="G85" s="50"/>
    </row>
  </sheetData>
  <sheetProtection algorithmName="SHA-512" hashValue="XkzcfQeGKHEVJfiD7P6U2vaG56RTZxBpsv9bPPm57GmhvKQsItxGoFXZK87C3M3ylv2p7M5NoyvIYKbRvhF8hg==" saltValue="/bBxqUUXjNMsAQUYDaAJLw==" spinCount="100000" sheet="1" objects="1" scenarios="1"/>
  <mergeCells count="35">
    <mergeCell ref="I20:K20"/>
    <mergeCell ref="I25:K25"/>
    <mergeCell ref="C23:D23"/>
    <mergeCell ref="F23:G23"/>
    <mergeCell ref="C24:D24"/>
    <mergeCell ref="C20:D20"/>
    <mergeCell ref="F20:G20"/>
    <mergeCell ref="C21:D21"/>
    <mergeCell ref="F21:G21"/>
    <mergeCell ref="F24:G24"/>
    <mergeCell ref="A1:G1"/>
    <mergeCell ref="F5:G5"/>
    <mergeCell ref="A7:G7"/>
    <mergeCell ref="A8:G8"/>
    <mergeCell ref="C22:D22"/>
    <mergeCell ref="F22:G22"/>
    <mergeCell ref="A9:G9"/>
    <mergeCell ref="A11:F11"/>
    <mergeCell ref="A12:F12"/>
    <mergeCell ref="A13:F13"/>
    <mergeCell ref="A15:G15"/>
    <mergeCell ref="A16:G16"/>
    <mergeCell ref="B2:C2"/>
    <mergeCell ref="A4:G4"/>
    <mergeCell ref="A18:F18"/>
    <mergeCell ref="A82:G83"/>
    <mergeCell ref="A31:H31"/>
    <mergeCell ref="A44:H44"/>
    <mergeCell ref="A77:G77"/>
    <mergeCell ref="A78:G80"/>
    <mergeCell ref="A25:B25"/>
    <mergeCell ref="C25:E25"/>
    <mergeCell ref="A61:H61"/>
    <mergeCell ref="F25:G25"/>
    <mergeCell ref="A28:H29"/>
  </mergeCells>
  <pageMargins left="0.70866141732283472" right="0.70866141732283472" top="0.78740157480314965" bottom="0.78740157480314965" header="0.31496062992125984" footer="0.31496062992125984"/>
  <pageSetup paperSize="9" scale="44" orientation="portrait" r:id="rId1"/>
  <headerFooter>
    <oddFooter>&amp;LVersion: Januar 2023&amp;CLandkreis Marburg-Biedenkopf
Bearbeitungsdatum: 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9">
    <pageSetUpPr fitToPage="1"/>
  </sheetPr>
  <dimension ref="A1:K84"/>
  <sheetViews>
    <sheetView view="pageLayout" topLeftCell="A10" zoomScaleNormal="100" workbookViewId="0">
      <selection activeCell="E10" sqref="E10"/>
    </sheetView>
  </sheetViews>
  <sheetFormatPr baseColWidth="10" defaultRowHeight="15" x14ac:dyDescent="0.25"/>
  <cols>
    <col min="1" max="1" width="33.5703125" style="20" customWidth="1"/>
    <col min="2" max="2" width="26" style="20" customWidth="1"/>
    <col min="3" max="3" width="23.85546875" style="20" customWidth="1"/>
    <col min="4" max="4" width="16.28515625" style="20" customWidth="1"/>
    <col min="5" max="5" width="25.140625" style="20" customWidth="1"/>
    <col min="6" max="6" width="11.28515625" style="20" customWidth="1"/>
    <col min="7" max="7" width="22.7109375" style="20" customWidth="1"/>
    <col min="8" max="8" width="5.42578125" style="20" customWidth="1"/>
    <col min="9" max="16384" width="11.42578125" style="20"/>
  </cols>
  <sheetData>
    <row r="1" spans="1:8" ht="16.5" customHeight="1" x14ac:dyDescent="0.35">
      <c r="A1" s="313" t="s">
        <v>165</v>
      </c>
      <c r="B1" s="314"/>
      <c r="C1" s="314"/>
      <c r="D1" s="314"/>
      <c r="E1" s="314"/>
      <c r="F1" s="314"/>
      <c r="G1" s="314"/>
      <c r="H1" s="23"/>
    </row>
    <row r="2" spans="1:8" ht="21" x14ac:dyDescent="0.35">
      <c r="A2" s="176"/>
      <c r="B2" s="321" t="s">
        <v>166</v>
      </c>
      <c r="C2" s="321"/>
      <c r="D2" s="177">
        <f>Deckblatt!D6</f>
        <v>0</v>
      </c>
      <c r="E2" s="176"/>
      <c r="F2" s="176"/>
      <c r="G2" s="176"/>
      <c r="H2" s="178"/>
    </row>
    <row r="3" spans="1:8" ht="21" x14ac:dyDescent="0.35">
      <c r="A3" s="179"/>
      <c r="B3" s="180"/>
      <c r="C3" s="180"/>
      <c r="D3" s="181"/>
      <c r="E3" s="179"/>
      <c r="F3" s="179"/>
      <c r="G3" s="179"/>
      <c r="H3" s="178"/>
    </row>
    <row r="4" spans="1:8" ht="15.75" x14ac:dyDescent="0.25">
      <c r="A4" s="322" t="s">
        <v>33</v>
      </c>
      <c r="B4" s="323"/>
      <c r="C4" s="323"/>
      <c r="D4" s="323"/>
      <c r="E4" s="323"/>
      <c r="F4" s="323"/>
      <c r="G4" s="323"/>
      <c r="H4" s="178"/>
    </row>
    <row r="5" spans="1:8" x14ac:dyDescent="0.25">
      <c r="A5" s="23" t="s">
        <v>48</v>
      </c>
      <c r="B5" s="23"/>
      <c r="C5" s="23"/>
      <c r="D5" s="23"/>
      <c r="E5" s="23"/>
      <c r="F5" s="297">
        <f>Deckblatt!B23</f>
        <v>0</v>
      </c>
      <c r="G5" s="297"/>
      <c r="H5" s="53"/>
    </row>
    <row r="6" spans="1:8" x14ac:dyDescent="0.25">
      <c r="A6" s="23"/>
      <c r="B6" s="23"/>
      <c r="C6" s="23"/>
      <c r="D6" s="23"/>
      <c r="E6" s="23"/>
      <c r="F6" s="53"/>
      <c r="G6" s="53"/>
      <c r="H6" s="53"/>
    </row>
    <row r="7" spans="1:8" ht="24.95" customHeight="1" x14ac:dyDescent="0.3">
      <c r="A7" s="316" t="s">
        <v>21</v>
      </c>
      <c r="B7" s="317"/>
      <c r="C7" s="317"/>
      <c r="D7" s="317"/>
      <c r="E7" s="317"/>
      <c r="F7" s="317"/>
      <c r="G7" s="317"/>
      <c r="H7" s="136"/>
    </row>
    <row r="8" spans="1:8" ht="20.100000000000001" customHeight="1" x14ac:dyDescent="0.35">
      <c r="A8" s="318" t="s">
        <v>22</v>
      </c>
      <c r="B8" s="319"/>
      <c r="C8" s="319"/>
      <c r="D8" s="319"/>
      <c r="E8" s="319"/>
      <c r="F8" s="319"/>
      <c r="G8" s="319"/>
      <c r="H8" s="182"/>
    </row>
    <row r="9" spans="1:8" ht="20.100000000000001" customHeight="1" x14ac:dyDescent="0.35">
      <c r="A9" s="320" t="s">
        <v>23</v>
      </c>
      <c r="B9" s="320"/>
      <c r="C9" s="320"/>
      <c r="D9" s="320"/>
      <c r="E9" s="320"/>
      <c r="F9" s="320"/>
      <c r="G9" s="320"/>
      <c r="H9" s="183"/>
    </row>
    <row r="10" spans="1:8" ht="20.100000000000001" customHeight="1" x14ac:dyDescent="0.3">
      <c r="A10" s="184"/>
      <c r="B10" s="184"/>
      <c r="C10" s="184"/>
      <c r="D10" s="184"/>
      <c r="E10" s="184"/>
      <c r="F10" s="184"/>
      <c r="G10" s="184"/>
      <c r="H10" s="185"/>
    </row>
    <row r="11" spans="1:8" x14ac:dyDescent="0.25">
      <c r="A11" s="315" t="s">
        <v>26</v>
      </c>
      <c r="B11" s="315"/>
      <c r="C11" s="315"/>
      <c r="D11" s="315"/>
      <c r="E11" s="315"/>
      <c r="F11" s="315"/>
      <c r="G11" s="186"/>
    </row>
    <row r="12" spans="1:8" ht="15.75" customHeight="1" x14ac:dyDescent="0.25">
      <c r="A12" s="315" t="s">
        <v>27</v>
      </c>
      <c r="B12" s="315"/>
      <c r="C12" s="315"/>
      <c r="D12" s="315"/>
      <c r="E12" s="315"/>
      <c r="F12" s="315"/>
      <c r="G12" s="186"/>
    </row>
    <row r="13" spans="1:8" ht="15.75" customHeight="1" x14ac:dyDescent="0.25">
      <c r="A13" s="315" t="s">
        <v>28</v>
      </c>
      <c r="B13" s="315"/>
      <c r="C13" s="315"/>
      <c r="D13" s="315"/>
      <c r="E13" s="315"/>
      <c r="F13" s="315"/>
      <c r="G13" s="186"/>
    </row>
    <row r="14" spans="1:8" ht="15.75" customHeight="1" x14ac:dyDescent="0.25">
      <c r="A14" s="187"/>
      <c r="B14" s="187"/>
      <c r="C14" s="187"/>
      <c r="D14" s="187"/>
      <c r="E14" s="187"/>
      <c r="F14" s="187"/>
      <c r="G14" s="186"/>
    </row>
    <row r="15" spans="1:8" x14ac:dyDescent="0.25">
      <c r="A15" s="315" t="s">
        <v>29</v>
      </c>
      <c r="B15" s="315"/>
      <c r="C15" s="315"/>
      <c r="D15" s="315"/>
      <c r="E15" s="315"/>
      <c r="F15" s="315"/>
      <c r="G15" s="315"/>
    </row>
    <row r="16" spans="1:8" ht="15.75" customHeight="1" x14ac:dyDescent="0.25">
      <c r="A16" s="315" t="s">
        <v>30</v>
      </c>
      <c r="B16" s="315"/>
      <c r="C16" s="315"/>
      <c r="D16" s="315"/>
      <c r="E16" s="315"/>
      <c r="F16" s="315"/>
      <c r="G16" s="315"/>
    </row>
    <row r="17" spans="1:11" ht="15.75" customHeight="1" x14ac:dyDescent="0.25">
      <c r="A17" s="188"/>
      <c r="B17" s="188"/>
      <c r="C17" s="188"/>
      <c r="D17" s="188"/>
      <c r="E17" s="188"/>
      <c r="F17" s="188"/>
      <c r="G17" s="188"/>
    </row>
    <row r="18" spans="1:11" ht="35.1" customHeight="1" x14ac:dyDescent="0.25">
      <c r="A18" s="359" t="s">
        <v>24</v>
      </c>
      <c r="B18" s="359"/>
      <c r="C18" s="359"/>
      <c r="D18" s="359"/>
      <c r="E18" s="359"/>
      <c r="F18" s="359"/>
    </row>
    <row r="19" spans="1:11" ht="35.1" customHeight="1" x14ac:dyDescent="0.25">
      <c r="A19" s="189"/>
      <c r="B19" s="189"/>
      <c r="C19" s="189"/>
      <c r="D19" s="189"/>
      <c r="E19" s="189"/>
      <c r="F19" s="189"/>
    </row>
    <row r="20" spans="1:11" s="136" customFormat="1" ht="60" customHeight="1" x14ac:dyDescent="0.25">
      <c r="A20" s="190"/>
      <c r="B20" s="191" t="s">
        <v>15</v>
      </c>
      <c r="C20" s="360" t="s">
        <v>25</v>
      </c>
      <c r="D20" s="361"/>
      <c r="E20" s="192" t="s">
        <v>16</v>
      </c>
      <c r="F20" s="360" t="s">
        <v>31</v>
      </c>
      <c r="G20" s="362"/>
      <c r="I20" s="324" t="str">
        <f>IF(C21+C22+C23+C24=0, "Bitte Tabelle ausfüllen!", ".")</f>
        <v>Bitte Tabelle ausfüllen!</v>
      </c>
      <c r="J20" s="324"/>
      <c r="K20" s="324"/>
    </row>
    <row r="21" spans="1:11" ht="15.75" customHeight="1" x14ac:dyDescent="0.25">
      <c r="A21" s="193" t="s">
        <v>17</v>
      </c>
      <c r="B21" s="193">
        <v>2.5</v>
      </c>
      <c r="C21" s="329"/>
      <c r="D21" s="330"/>
      <c r="E21" s="133"/>
      <c r="F21" s="331">
        <f>(B21*C21)+(B21*E21*2)</f>
        <v>0</v>
      </c>
      <c r="G21" s="332"/>
    </row>
    <row r="22" spans="1:11" ht="15.75" customHeight="1" x14ac:dyDescent="0.25">
      <c r="A22" s="193" t="s">
        <v>18</v>
      </c>
      <c r="B22" s="193">
        <v>1.5</v>
      </c>
      <c r="C22" s="329"/>
      <c r="D22" s="330"/>
      <c r="E22" s="133"/>
      <c r="F22" s="331">
        <f>(B22*C22)+(B22*E22*2)</f>
        <v>0</v>
      </c>
      <c r="G22" s="332"/>
    </row>
    <row r="23" spans="1:11" ht="15.75" customHeight="1" x14ac:dyDescent="0.25">
      <c r="A23" s="193" t="s">
        <v>19</v>
      </c>
      <c r="B23" s="193">
        <v>1</v>
      </c>
      <c r="C23" s="329"/>
      <c r="D23" s="330"/>
      <c r="E23" s="133"/>
      <c r="F23" s="331">
        <f>(B23*C23)+(B23*E23*3)</f>
        <v>0</v>
      </c>
      <c r="G23" s="332"/>
    </row>
    <row r="24" spans="1:11" ht="15.75" customHeight="1" x14ac:dyDescent="0.25">
      <c r="A24" s="193" t="s">
        <v>20</v>
      </c>
      <c r="B24" s="193">
        <v>1</v>
      </c>
      <c r="C24" s="329"/>
      <c r="D24" s="330"/>
      <c r="E24" s="130"/>
      <c r="F24" s="331">
        <f>(B24*C24)+((B24+2)*E24)</f>
        <v>0</v>
      </c>
      <c r="G24" s="332"/>
    </row>
    <row r="25" spans="1:11" ht="15.75" customHeight="1" x14ac:dyDescent="0.25">
      <c r="A25" s="333" t="s">
        <v>32</v>
      </c>
      <c r="B25" s="334"/>
      <c r="C25" s="335">
        <f>SUM(C21:D24)+SUM(E21:E24)</f>
        <v>0</v>
      </c>
      <c r="D25" s="336"/>
      <c r="E25" s="337"/>
      <c r="F25" s="338">
        <f>SUM(F21:F24)</f>
        <v>0</v>
      </c>
      <c r="G25" s="339"/>
      <c r="I25" s="325" t="str">
        <f>IF(F25&gt;25, "Bitte prüfen oder erläutern!", ".")</f>
        <v>.</v>
      </c>
      <c r="J25" s="325"/>
      <c r="K25" s="325"/>
    </row>
    <row r="26" spans="1:11" ht="15.75" customHeight="1" x14ac:dyDescent="0.25">
      <c r="A26" s="189"/>
      <c r="B26" s="189"/>
      <c r="C26" s="189"/>
      <c r="D26" s="189"/>
      <c r="E26" s="194">
        <f>SUM(E21:E24)</f>
        <v>0</v>
      </c>
      <c r="F26" s="189"/>
    </row>
    <row r="27" spans="1:11" ht="15.75" thickBot="1" x14ac:dyDescent="0.3"/>
    <row r="28" spans="1:11" ht="15" customHeight="1" x14ac:dyDescent="0.25">
      <c r="A28" s="353" t="s">
        <v>167</v>
      </c>
      <c r="B28" s="354"/>
      <c r="C28" s="354"/>
      <c r="D28" s="354"/>
      <c r="E28" s="354"/>
      <c r="F28" s="354"/>
      <c r="G28" s="354"/>
      <c r="H28" s="355"/>
    </row>
    <row r="29" spans="1:11" ht="15.75" thickBot="1" x14ac:dyDescent="0.3">
      <c r="A29" s="356"/>
      <c r="B29" s="357"/>
      <c r="C29" s="357"/>
      <c r="D29" s="357"/>
      <c r="E29" s="357"/>
      <c r="F29" s="357"/>
      <c r="G29" s="357"/>
      <c r="H29" s="358"/>
    </row>
    <row r="30" spans="1:11" x14ac:dyDescent="0.25">
      <c r="A30" s="195"/>
      <c r="B30" s="196"/>
      <c r="C30" s="196"/>
      <c r="D30" s="196"/>
      <c r="E30" s="196"/>
      <c r="F30" s="196"/>
      <c r="G30" s="196"/>
      <c r="H30" s="196"/>
      <c r="I30" s="21"/>
    </row>
    <row r="31" spans="1:11" ht="18.75" x14ac:dyDescent="0.3">
      <c r="A31" s="340" t="s">
        <v>177</v>
      </c>
      <c r="B31" s="340"/>
      <c r="C31" s="341"/>
      <c r="D31" s="341"/>
      <c r="E31" s="341"/>
      <c r="F31" s="341"/>
      <c r="G31" s="342"/>
      <c r="H31" s="342"/>
    </row>
    <row r="32" spans="1:11" ht="47.25" x14ac:dyDescent="0.25">
      <c r="A32" s="1" t="s">
        <v>0</v>
      </c>
      <c r="B32" s="2" t="s">
        <v>14</v>
      </c>
      <c r="C32" s="2" t="s">
        <v>1</v>
      </c>
      <c r="D32" s="2" t="s">
        <v>2</v>
      </c>
      <c r="E32" s="2" t="s">
        <v>3</v>
      </c>
      <c r="F32" s="2" t="s">
        <v>13</v>
      </c>
      <c r="G32" s="14" t="s">
        <v>4</v>
      </c>
      <c r="H32" s="15"/>
    </row>
    <row r="33" spans="1:9" ht="15.75" x14ac:dyDescent="0.25">
      <c r="A33" s="3" t="s">
        <v>5</v>
      </c>
      <c r="B33" s="3">
        <v>22.5</v>
      </c>
      <c r="C33" s="25"/>
      <c r="D33" s="25"/>
      <c r="E33" s="4">
        <f>IF(D33=0,C33,IF(D33=1,C33+1,IF(D33=2,C33+2,IF(D33=3,C33+3,IF(D33=4,C33+4,IF(D33=5,C33+5,IF(D33=6,C33+6,IF(D33=7,C33+7,IF(D33=8,C33+8)))))))))</f>
        <v>0</v>
      </c>
      <c r="F33" s="3">
        <v>0.2</v>
      </c>
      <c r="G33" s="12">
        <f>B33*E33*F33</f>
        <v>0</v>
      </c>
      <c r="H33" s="13"/>
    </row>
    <row r="34" spans="1:9" ht="15.75" x14ac:dyDescent="0.25">
      <c r="A34" s="3"/>
      <c r="B34" s="3">
        <v>30</v>
      </c>
      <c r="C34" s="25"/>
      <c r="D34" s="25"/>
      <c r="E34" s="4">
        <f t="shared" ref="E34:E40" si="0">IF(D34=0,C34,IF(D34=1,C34+1,IF(D34=2,C34+2,IF(D34=3,C34+3,IF(D34=4,C34+4,IF(D34=5,C34+5,IF(D34=6,C34+6,IF(D34=7,C34+7,IF(D34=8,C34+8)))))))))</f>
        <v>0</v>
      </c>
      <c r="F34" s="3">
        <v>0.2</v>
      </c>
      <c r="G34" s="12">
        <f t="shared" ref="G34:G40" si="1">B34*E34*F34</f>
        <v>0</v>
      </c>
      <c r="H34" s="13"/>
    </row>
    <row r="35" spans="1:9" ht="15.75" x14ac:dyDescent="0.25">
      <c r="A35" s="3"/>
      <c r="B35" s="3">
        <v>42.5</v>
      </c>
      <c r="C35" s="25"/>
      <c r="D35" s="25"/>
      <c r="E35" s="4">
        <f t="shared" si="0"/>
        <v>0</v>
      </c>
      <c r="F35" s="3">
        <v>0.2</v>
      </c>
      <c r="G35" s="12">
        <f t="shared" si="1"/>
        <v>0</v>
      </c>
      <c r="H35" s="13"/>
    </row>
    <row r="36" spans="1:9" ht="15.75" x14ac:dyDescent="0.25">
      <c r="A36" s="3"/>
      <c r="B36" s="3">
        <v>50</v>
      </c>
      <c r="C36" s="26"/>
      <c r="D36" s="26"/>
      <c r="E36" s="4">
        <f t="shared" si="0"/>
        <v>0</v>
      </c>
      <c r="F36" s="3">
        <v>0.2</v>
      </c>
      <c r="G36" s="12">
        <f t="shared" si="1"/>
        <v>0</v>
      </c>
      <c r="H36" s="13"/>
    </row>
    <row r="37" spans="1:9" ht="15.75" x14ac:dyDescent="0.25">
      <c r="A37" s="5" t="s">
        <v>12</v>
      </c>
      <c r="B37" s="3">
        <v>22.5</v>
      </c>
      <c r="C37" s="26"/>
      <c r="D37" s="26"/>
      <c r="E37" s="4">
        <f t="shared" si="0"/>
        <v>0</v>
      </c>
      <c r="F37" s="3">
        <v>7.0000000000000007E-2</v>
      </c>
      <c r="G37" s="12">
        <f t="shared" si="1"/>
        <v>0</v>
      </c>
      <c r="H37" s="13"/>
    </row>
    <row r="38" spans="1:9" ht="15.75" x14ac:dyDescent="0.25">
      <c r="A38" s="5"/>
      <c r="B38" s="3">
        <v>30</v>
      </c>
      <c r="C38" s="26"/>
      <c r="D38" s="26"/>
      <c r="E38" s="4">
        <f t="shared" si="0"/>
        <v>0</v>
      </c>
      <c r="F38" s="3">
        <v>7.0000000000000007E-2</v>
      </c>
      <c r="G38" s="12">
        <f t="shared" si="1"/>
        <v>0</v>
      </c>
      <c r="H38" s="13"/>
    </row>
    <row r="39" spans="1:9" ht="15.75" x14ac:dyDescent="0.25">
      <c r="A39" s="5"/>
      <c r="B39" s="3">
        <v>42.5</v>
      </c>
      <c r="C39" s="26"/>
      <c r="D39" s="26"/>
      <c r="E39" s="4">
        <f t="shared" si="0"/>
        <v>0</v>
      </c>
      <c r="F39" s="3">
        <v>7.0000000000000007E-2</v>
      </c>
      <c r="G39" s="12">
        <f t="shared" si="1"/>
        <v>0</v>
      </c>
      <c r="H39" s="13"/>
    </row>
    <row r="40" spans="1:9" ht="15.75" x14ac:dyDescent="0.25">
      <c r="A40" s="3"/>
      <c r="B40" s="3">
        <v>50</v>
      </c>
      <c r="C40" s="26"/>
      <c r="D40" s="200"/>
      <c r="E40" s="4">
        <f t="shared" si="0"/>
        <v>0</v>
      </c>
      <c r="F40" s="3">
        <v>7.0000000000000007E-2</v>
      </c>
      <c r="G40" s="12">
        <f t="shared" si="1"/>
        <v>0</v>
      </c>
      <c r="H40" s="13"/>
    </row>
    <row r="41" spans="1:9" ht="15.75" x14ac:dyDescent="0.25">
      <c r="A41" s="9" t="s">
        <v>7</v>
      </c>
      <c r="B41" s="57"/>
      <c r="C41" s="58">
        <f>SUM(C33:C40)</f>
        <v>0</v>
      </c>
      <c r="D41" s="58">
        <f>SUM(D33:D40)</f>
        <v>0</v>
      </c>
      <c r="E41" s="19"/>
      <c r="F41" s="19"/>
      <c r="G41" s="23"/>
      <c r="H41" s="23"/>
      <c r="I41" s="102" t="str">
        <f>IF(C41+C58+C75=C25, ".", "Hier muss der gleiche Wert wie in der obersten Tabelle, welche zur Berechnung der Kontrollsumme dient, stehen.")</f>
        <v>.</v>
      </c>
    </row>
    <row r="42" spans="1:9" ht="15.75" x14ac:dyDescent="0.25">
      <c r="A42" s="67" t="s">
        <v>8</v>
      </c>
      <c r="B42" s="55"/>
      <c r="C42" s="60"/>
      <c r="D42" s="55"/>
      <c r="E42" s="64"/>
      <c r="F42" s="63"/>
      <c r="G42" s="68">
        <f>SUM(G33:G40)</f>
        <v>0</v>
      </c>
      <c r="H42" s="17"/>
    </row>
    <row r="44" spans="1:9" ht="18.75" x14ac:dyDescent="0.3">
      <c r="A44" s="343" t="s">
        <v>178</v>
      </c>
      <c r="B44" s="343"/>
      <c r="C44" s="344"/>
      <c r="D44" s="344"/>
      <c r="E44" s="344"/>
      <c r="F44" s="344"/>
      <c r="G44" s="345"/>
      <c r="H44" s="345"/>
    </row>
    <row r="45" spans="1:9" ht="47.25" x14ac:dyDescent="0.25">
      <c r="A45" s="1" t="s">
        <v>0</v>
      </c>
      <c r="B45" s="2" t="s">
        <v>14</v>
      </c>
      <c r="C45" s="2" t="s">
        <v>1</v>
      </c>
      <c r="D45" s="2" t="s">
        <v>2</v>
      </c>
      <c r="E45" s="2" t="s">
        <v>3</v>
      </c>
      <c r="F45" s="2" t="s">
        <v>13</v>
      </c>
      <c r="G45" s="14" t="s">
        <v>4</v>
      </c>
      <c r="H45" s="15"/>
    </row>
    <row r="46" spans="1:9" ht="15.75" x14ac:dyDescent="0.25">
      <c r="A46" s="5" t="s">
        <v>5</v>
      </c>
      <c r="B46" s="3">
        <v>22.5</v>
      </c>
      <c r="C46" s="26"/>
      <c r="D46" s="26"/>
      <c r="E46" s="4">
        <f>IF(D46=0,C46,IF($D$58=1,C46+5,IF(AND($D$58=2,D46=2),C46+5,IF($D$58=2,C46+2.5,IF($D$58&gt;=3,C46+(D46*2))))))</f>
        <v>0</v>
      </c>
      <c r="F46" s="3">
        <v>0.2</v>
      </c>
      <c r="G46" s="12">
        <f>B46*((C46*F46)+((E46-C46)*0.07))</f>
        <v>0</v>
      </c>
      <c r="H46" s="13"/>
    </row>
    <row r="47" spans="1:9" ht="15.75" x14ac:dyDescent="0.25">
      <c r="A47" s="5"/>
      <c r="B47" s="3">
        <v>30</v>
      </c>
      <c r="C47" s="26"/>
      <c r="D47" s="26"/>
      <c r="E47" s="4">
        <f t="shared" ref="E47:E57" si="2">IF(D47=0,C47,IF($D$58=1,C47+5,IF(AND($D$58=2,D47=2),C47+5,IF($D$58=2,C47+2.5,IF($D$58&gt;=3,C47+(D47*2))))))</f>
        <v>0</v>
      </c>
      <c r="F47" s="3">
        <v>0.2</v>
      </c>
      <c r="G47" s="12">
        <f t="shared" ref="G47:G57" si="3">B47*((C47*F47)+((E47-C47)*0.07))</f>
        <v>0</v>
      </c>
      <c r="H47" s="13"/>
    </row>
    <row r="48" spans="1:9" ht="15.75" x14ac:dyDescent="0.25">
      <c r="A48" s="5"/>
      <c r="B48" s="3">
        <v>42.5</v>
      </c>
      <c r="C48" s="26"/>
      <c r="D48" s="26"/>
      <c r="E48" s="4">
        <f t="shared" si="2"/>
        <v>0</v>
      </c>
      <c r="F48" s="3">
        <v>0.2</v>
      </c>
      <c r="G48" s="12">
        <f t="shared" si="3"/>
        <v>0</v>
      </c>
      <c r="H48" s="13"/>
    </row>
    <row r="49" spans="1:9" ht="15.75" x14ac:dyDescent="0.25">
      <c r="A49" s="3"/>
      <c r="B49" s="3">
        <v>50</v>
      </c>
      <c r="C49" s="26"/>
      <c r="D49" s="26"/>
      <c r="E49" s="4">
        <f t="shared" si="2"/>
        <v>0</v>
      </c>
      <c r="F49" s="3">
        <v>0.2</v>
      </c>
      <c r="G49" s="12">
        <f t="shared" si="3"/>
        <v>0</v>
      </c>
      <c r="H49" s="13"/>
    </row>
    <row r="50" spans="1:9" ht="15.75" x14ac:dyDescent="0.25">
      <c r="A50" s="3" t="s">
        <v>11</v>
      </c>
      <c r="B50" s="3">
        <v>22.5</v>
      </c>
      <c r="C50" s="26"/>
      <c r="D50" s="26"/>
      <c r="E50" s="4">
        <f t="shared" si="2"/>
        <v>0</v>
      </c>
      <c r="F50" s="3">
        <v>7.0000000000000007E-2</v>
      </c>
      <c r="G50" s="12">
        <f t="shared" si="3"/>
        <v>0</v>
      </c>
      <c r="H50" s="13"/>
    </row>
    <row r="51" spans="1:9" ht="15.75" x14ac:dyDescent="0.25">
      <c r="A51" s="3"/>
      <c r="B51" s="3">
        <v>30</v>
      </c>
      <c r="C51" s="26"/>
      <c r="D51" s="26"/>
      <c r="E51" s="4">
        <f t="shared" si="2"/>
        <v>0</v>
      </c>
      <c r="F51" s="3">
        <v>7.0000000000000007E-2</v>
      </c>
      <c r="G51" s="12">
        <f t="shared" si="3"/>
        <v>0</v>
      </c>
      <c r="H51" s="13"/>
    </row>
    <row r="52" spans="1:9" ht="15.75" x14ac:dyDescent="0.25">
      <c r="A52" s="6"/>
      <c r="B52" s="3">
        <v>42.5</v>
      </c>
      <c r="C52" s="26"/>
      <c r="D52" s="26"/>
      <c r="E52" s="4">
        <f t="shared" si="2"/>
        <v>0</v>
      </c>
      <c r="F52" s="3">
        <v>7.0000000000000007E-2</v>
      </c>
      <c r="G52" s="12">
        <f t="shared" si="3"/>
        <v>0</v>
      </c>
      <c r="H52" s="13"/>
    </row>
    <row r="53" spans="1:9" ht="15.75" x14ac:dyDescent="0.25">
      <c r="A53" s="6"/>
      <c r="B53" s="3">
        <v>50</v>
      </c>
      <c r="C53" s="26"/>
      <c r="D53" s="26"/>
      <c r="E53" s="4">
        <f t="shared" si="2"/>
        <v>0</v>
      </c>
      <c r="F53" s="3">
        <v>7.0000000000000007E-2</v>
      </c>
      <c r="G53" s="12">
        <f t="shared" si="3"/>
        <v>0</v>
      </c>
      <c r="H53" s="13"/>
    </row>
    <row r="54" spans="1:9" ht="15.75" x14ac:dyDescent="0.25">
      <c r="A54" s="3" t="s">
        <v>6</v>
      </c>
      <c r="B54" s="3">
        <v>22.5</v>
      </c>
      <c r="C54" s="26"/>
      <c r="D54" s="36"/>
      <c r="E54" s="4">
        <f t="shared" si="2"/>
        <v>0</v>
      </c>
      <c r="F54" s="3">
        <v>0.06</v>
      </c>
      <c r="G54" s="12">
        <f t="shared" si="3"/>
        <v>0</v>
      </c>
      <c r="H54" s="13"/>
    </row>
    <row r="55" spans="1:9" ht="15.75" x14ac:dyDescent="0.25">
      <c r="A55" s="3"/>
      <c r="B55" s="3">
        <v>30</v>
      </c>
      <c r="C55" s="26"/>
      <c r="D55" s="36"/>
      <c r="E55" s="4">
        <f t="shared" si="2"/>
        <v>0</v>
      </c>
      <c r="F55" s="3">
        <v>0.06</v>
      </c>
      <c r="G55" s="12">
        <f t="shared" si="3"/>
        <v>0</v>
      </c>
      <c r="H55" s="13"/>
    </row>
    <row r="56" spans="1:9" ht="15.75" x14ac:dyDescent="0.25">
      <c r="A56" s="6"/>
      <c r="B56" s="3">
        <v>42.5</v>
      </c>
      <c r="C56" s="26"/>
      <c r="D56" s="36"/>
      <c r="E56" s="4">
        <f t="shared" si="2"/>
        <v>0</v>
      </c>
      <c r="F56" s="3">
        <v>0.06</v>
      </c>
      <c r="G56" s="12">
        <f t="shared" si="3"/>
        <v>0</v>
      </c>
      <c r="H56" s="13"/>
    </row>
    <row r="57" spans="1:9" ht="15.75" x14ac:dyDescent="0.25">
      <c r="A57" s="6"/>
      <c r="B57" s="6">
        <v>50</v>
      </c>
      <c r="C57" s="65"/>
      <c r="D57" s="66"/>
      <c r="E57" s="4">
        <f t="shared" si="2"/>
        <v>0</v>
      </c>
      <c r="F57" s="3">
        <v>0.06</v>
      </c>
      <c r="G57" s="12">
        <f t="shared" si="3"/>
        <v>0</v>
      </c>
      <c r="H57" s="13"/>
    </row>
    <row r="58" spans="1:9" ht="15.75" x14ac:dyDescent="0.25">
      <c r="A58" s="70" t="s">
        <v>7</v>
      </c>
      <c r="B58" s="71"/>
      <c r="C58" s="72">
        <f>SUM(C46:C57)</f>
        <v>0</v>
      </c>
      <c r="D58" s="59">
        <f>SUM(D46:D53)</f>
        <v>0</v>
      </c>
      <c r="E58" s="48"/>
      <c r="F58" s="48"/>
      <c r="G58" s="31"/>
      <c r="I58" s="102" t="str">
        <f>IF(C58+C41+C75=C25, ".", "Hier muss der gleiche Wert wie in der obersten Tabelle, welche zur Berechnung der Kontrollsumme dient, stehen.")</f>
        <v>.</v>
      </c>
    </row>
    <row r="59" spans="1:9" ht="15.75" x14ac:dyDescent="0.25">
      <c r="A59" s="73" t="s">
        <v>8</v>
      </c>
      <c r="B59" s="61"/>
      <c r="C59" s="74"/>
      <c r="D59" s="61"/>
      <c r="E59" s="62"/>
      <c r="F59" s="75"/>
      <c r="G59" s="76">
        <f>SUM(G46:G57)</f>
        <v>0</v>
      </c>
      <c r="H59" s="17"/>
    </row>
    <row r="60" spans="1:9" ht="15.75" x14ac:dyDescent="0.25">
      <c r="A60" s="69"/>
      <c r="B60" s="29"/>
      <c r="C60" s="29"/>
      <c r="D60" s="29"/>
      <c r="E60" s="31"/>
      <c r="F60" s="31"/>
      <c r="G60" s="37"/>
      <c r="H60" s="34"/>
    </row>
    <row r="61" spans="1:9" ht="30" customHeight="1" x14ac:dyDescent="0.3">
      <c r="A61" s="350" t="s">
        <v>160</v>
      </c>
      <c r="B61" s="350"/>
      <c r="C61" s="351"/>
      <c r="D61" s="351"/>
      <c r="E61" s="351"/>
      <c r="F61" s="351"/>
      <c r="G61" s="365"/>
      <c r="H61" s="365"/>
    </row>
    <row r="62" spans="1:9" ht="30" customHeight="1" x14ac:dyDescent="0.25">
      <c r="A62" s="1" t="s">
        <v>0</v>
      </c>
      <c r="B62" s="2" t="s">
        <v>14</v>
      </c>
      <c r="C62" s="2" t="s">
        <v>1</v>
      </c>
      <c r="D62" s="2" t="s">
        <v>2</v>
      </c>
      <c r="E62" s="2" t="s">
        <v>3</v>
      </c>
      <c r="F62" s="2" t="s">
        <v>13</v>
      </c>
      <c r="G62" s="14" t="s">
        <v>4</v>
      </c>
      <c r="H62" s="15"/>
    </row>
    <row r="63" spans="1:9" ht="15.75" customHeight="1" x14ac:dyDescent="0.25">
      <c r="A63" s="5" t="s">
        <v>5</v>
      </c>
      <c r="B63" s="3">
        <v>22.5</v>
      </c>
      <c r="C63" s="26"/>
      <c r="D63" s="26"/>
      <c r="E63" s="4">
        <f>IF(D63=0,C63,IF($D$75=1,C63+5,IF(AND($D$75=2,D63=2),C63+5,IF($D$75=2,C63+2.5,IF($D$75&gt;=3,C63+(D63*2))))))</f>
        <v>0</v>
      </c>
      <c r="F63" s="3">
        <v>0.2</v>
      </c>
      <c r="G63" s="12">
        <f>B63*((C63*F63)+((E63-C63)*0.07))</f>
        <v>0</v>
      </c>
      <c r="H63" s="13"/>
    </row>
    <row r="64" spans="1:9" ht="15.75" customHeight="1" x14ac:dyDescent="0.25">
      <c r="A64" s="5"/>
      <c r="B64" s="3">
        <v>30</v>
      </c>
      <c r="C64" s="26"/>
      <c r="D64" s="26"/>
      <c r="E64" s="4">
        <f t="shared" ref="E64:E74" si="4">IF(D64=0,C64,IF($D$75=1,C64+5,IF(AND($D$75=2,D64=2),C64+5,IF($D$75=2,C64+2.5,IF($D$75&gt;=3,C64+(D64*2))))))</f>
        <v>0</v>
      </c>
      <c r="F64" s="3">
        <v>0.2</v>
      </c>
      <c r="G64" s="12">
        <f t="shared" ref="G64:G74" si="5">B64*((C64*F64)+((E64-C64)*0.07))</f>
        <v>0</v>
      </c>
      <c r="H64" s="13"/>
    </row>
    <row r="65" spans="1:9" ht="15.75" customHeight="1" x14ac:dyDescent="0.25">
      <c r="A65" s="5"/>
      <c r="B65" s="3">
        <v>42.5</v>
      </c>
      <c r="C65" s="26"/>
      <c r="D65" s="26"/>
      <c r="E65" s="4">
        <f t="shared" si="4"/>
        <v>0</v>
      </c>
      <c r="F65" s="3">
        <v>0.2</v>
      </c>
      <c r="G65" s="12">
        <f t="shared" si="5"/>
        <v>0</v>
      </c>
      <c r="H65" s="13"/>
    </row>
    <row r="66" spans="1:9" ht="15.75" customHeight="1" x14ac:dyDescent="0.25">
      <c r="A66" s="3"/>
      <c r="B66" s="3">
        <v>50</v>
      </c>
      <c r="C66" s="26"/>
      <c r="D66" s="26"/>
      <c r="E66" s="4">
        <f t="shared" si="4"/>
        <v>0</v>
      </c>
      <c r="F66" s="3">
        <v>0.2</v>
      </c>
      <c r="G66" s="12">
        <f t="shared" si="5"/>
        <v>0</v>
      </c>
      <c r="H66" s="13"/>
    </row>
    <row r="67" spans="1:9" ht="15.75" customHeight="1" x14ac:dyDescent="0.25">
      <c r="A67" s="3" t="s">
        <v>11</v>
      </c>
      <c r="B67" s="3">
        <v>22.5</v>
      </c>
      <c r="C67" s="26"/>
      <c r="D67" s="26"/>
      <c r="E67" s="4">
        <f t="shared" si="4"/>
        <v>0</v>
      </c>
      <c r="F67" s="3">
        <v>7.0000000000000007E-2</v>
      </c>
      <c r="G67" s="12">
        <f t="shared" si="5"/>
        <v>0</v>
      </c>
      <c r="H67" s="13"/>
    </row>
    <row r="68" spans="1:9" ht="15.75" customHeight="1" x14ac:dyDescent="0.25">
      <c r="A68" s="3"/>
      <c r="B68" s="3">
        <v>30</v>
      </c>
      <c r="C68" s="26"/>
      <c r="D68" s="26"/>
      <c r="E68" s="4">
        <f t="shared" si="4"/>
        <v>0</v>
      </c>
      <c r="F68" s="3">
        <v>7.0000000000000007E-2</v>
      </c>
      <c r="G68" s="12">
        <f t="shared" si="5"/>
        <v>0</v>
      </c>
      <c r="H68" s="13"/>
    </row>
    <row r="69" spans="1:9" ht="15.75" customHeight="1" x14ac:dyDescent="0.25">
      <c r="A69" s="6"/>
      <c r="B69" s="3">
        <v>42.5</v>
      </c>
      <c r="C69" s="26"/>
      <c r="D69" s="26"/>
      <c r="E69" s="4">
        <f t="shared" si="4"/>
        <v>0</v>
      </c>
      <c r="F69" s="3">
        <v>7.0000000000000007E-2</v>
      </c>
      <c r="G69" s="12">
        <f t="shared" si="5"/>
        <v>0</v>
      </c>
      <c r="H69" s="13"/>
    </row>
    <row r="70" spans="1:9" ht="15.75" customHeight="1" x14ac:dyDescent="0.25">
      <c r="A70" s="6"/>
      <c r="B70" s="3">
        <v>50</v>
      </c>
      <c r="C70" s="26"/>
      <c r="D70" s="26"/>
      <c r="E70" s="4">
        <f t="shared" si="4"/>
        <v>0</v>
      </c>
      <c r="F70" s="3">
        <v>7.0000000000000007E-2</v>
      </c>
      <c r="G70" s="12">
        <f t="shared" si="5"/>
        <v>0</v>
      </c>
      <c r="H70" s="13"/>
    </row>
    <row r="71" spans="1:9" ht="15.75" customHeight="1" x14ac:dyDescent="0.25">
      <c r="A71" s="3" t="s">
        <v>6</v>
      </c>
      <c r="B71" s="3">
        <v>22.5</v>
      </c>
      <c r="C71" s="26"/>
      <c r="D71" s="36"/>
      <c r="E71" s="4">
        <f t="shared" si="4"/>
        <v>0</v>
      </c>
      <c r="F71" s="3">
        <v>0.06</v>
      </c>
      <c r="G71" s="12">
        <f t="shared" si="5"/>
        <v>0</v>
      </c>
      <c r="H71" s="13"/>
    </row>
    <row r="72" spans="1:9" ht="15.75" customHeight="1" x14ac:dyDescent="0.25">
      <c r="A72" s="3"/>
      <c r="B72" s="3">
        <v>30</v>
      </c>
      <c r="C72" s="26"/>
      <c r="D72" s="36"/>
      <c r="E72" s="4">
        <f t="shared" si="4"/>
        <v>0</v>
      </c>
      <c r="F72" s="3">
        <v>0.06</v>
      </c>
      <c r="G72" s="12">
        <f t="shared" si="5"/>
        <v>0</v>
      </c>
      <c r="H72" s="13"/>
    </row>
    <row r="73" spans="1:9" ht="15.75" customHeight="1" x14ac:dyDescent="0.25">
      <c r="A73" s="6"/>
      <c r="B73" s="3">
        <v>42.5</v>
      </c>
      <c r="C73" s="26"/>
      <c r="D73" s="36"/>
      <c r="E73" s="4">
        <f t="shared" si="4"/>
        <v>0</v>
      </c>
      <c r="F73" s="3">
        <v>0.06</v>
      </c>
      <c r="G73" s="12">
        <f t="shared" si="5"/>
        <v>0</v>
      </c>
      <c r="H73" s="13"/>
    </row>
    <row r="74" spans="1:9" ht="15.75" customHeight="1" x14ac:dyDescent="0.25">
      <c r="A74" s="6"/>
      <c r="B74" s="6">
        <v>50</v>
      </c>
      <c r="C74" s="65"/>
      <c r="D74" s="66"/>
      <c r="E74" s="4">
        <f t="shared" si="4"/>
        <v>0</v>
      </c>
      <c r="F74" s="3">
        <v>0.06</v>
      </c>
      <c r="G74" s="12">
        <f t="shared" si="5"/>
        <v>0</v>
      </c>
      <c r="H74" s="13"/>
    </row>
    <row r="75" spans="1:9" ht="15.75" x14ac:dyDescent="0.25">
      <c r="A75" s="9" t="s">
        <v>7</v>
      </c>
      <c r="B75" s="57"/>
      <c r="C75" s="58">
        <f>SUM(C63:C74)</f>
        <v>0</v>
      </c>
      <c r="D75" s="58">
        <f>SUM(D63:D70)</f>
        <v>0</v>
      </c>
      <c r="E75" s="35"/>
      <c r="F75" s="35"/>
      <c r="I75" s="102" t="str">
        <f>IF(C75+C58+C41=C25, ".", "Hier muss der gleiche Wert wie in der obersten Tabelle, welche zur Berechnung der Kontrollsumme dient, stehen.")</f>
        <v>.</v>
      </c>
    </row>
    <row r="76" spans="1:9" ht="15.75" x14ac:dyDescent="0.25">
      <c r="A76" s="67" t="s">
        <v>8</v>
      </c>
      <c r="B76" s="55"/>
      <c r="C76" s="60"/>
      <c r="D76" s="55"/>
      <c r="E76" s="64"/>
      <c r="F76" s="63"/>
      <c r="G76" s="68">
        <f>SUM(G63:G74)</f>
        <v>0</v>
      </c>
      <c r="H76" s="17"/>
    </row>
    <row r="77" spans="1:9" x14ac:dyDescent="0.25">
      <c r="A77" s="366"/>
      <c r="B77" s="366"/>
      <c r="C77" s="366"/>
      <c r="D77" s="366"/>
      <c r="E77" s="366"/>
      <c r="F77" s="366"/>
      <c r="G77" s="366"/>
    </row>
    <row r="78" spans="1:9" x14ac:dyDescent="0.25">
      <c r="A78" s="346" t="s">
        <v>9</v>
      </c>
      <c r="B78" s="346"/>
      <c r="C78" s="346"/>
      <c r="D78" s="346"/>
      <c r="E78" s="346"/>
      <c r="F78" s="346"/>
      <c r="G78" s="346"/>
    </row>
    <row r="79" spans="1:9" x14ac:dyDescent="0.25">
      <c r="A79" s="346"/>
      <c r="B79" s="346"/>
      <c r="C79" s="346"/>
      <c r="D79" s="346"/>
      <c r="E79" s="346"/>
      <c r="F79" s="346"/>
      <c r="G79" s="346"/>
    </row>
    <row r="80" spans="1:9" x14ac:dyDescent="0.25">
      <c r="A80" s="346"/>
      <c r="B80" s="346"/>
      <c r="C80" s="346"/>
      <c r="D80" s="346"/>
      <c r="E80" s="346"/>
      <c r="F80" s="346"/>
      <c r="G80" s="346"/>
    </row>
    <row r="81" spans="1:7" ht="75" customHeight="1" x14ac:dyDescent="0.25">
      <c r="A81" s="326" t="s">
        <v>10</v>
      </c>
      <c r="B81" s="326"/>
      <c r="C81" s="326"/>
      <c r="D81" s="326"/>
      <c r="E81" s="326"/>
      <c r="F81" s="326"/>
      <c r="G81" s="326"/>
    </row>
    <row r="82" spans="1:7" x14ac:dyDescent="0.25">
      <c r="A82" s="326"/>
      <c r="B82" s="326"/>
      <c r="C82" s="326"/>
      <c r="D82" s="326"/>
      <c r="E82" s="326"/>
      <c r="F82" s="326"/>
      <c r="G82" s="326"/>
    </row>
    <row r="84" spans="1:7" x14ac:dyDescent="0.25">
      <c r="G84" s="50"/>
    </row>
  </sheetData>
  <sheetProtection algorithmName="SHA-512" hashValue="2D5ZIlVVJdU1rA9apSXvchziJAdRlpsD7EeMfHyB/VROs5tEdvJoR/njlZoxBqo2hhw8eD6ZkOI5f0rFJpLMFQ==" saltValue="O1th9uo8xxpDS7qdnfjLUg==" spinCount="100000" sheet="1" objects="1" scenarios="1"/>
  <mergeCells count="35">
    <mergeCell ref="I20:K20"/>
    <mergeCell ref="I25:K25"/>
    <mergeCell ref="C22:D22"/>
    <mergeCell ref="F22:G22"/>
    <mergeCell ref="A9:G9"/>
    <mergeCell ref="A11:F11"/>
    <mergeCell ref="A12:F12"/>
    <mergeCell ref="A13:F13"/>
    <mergeCell ref="A15:G15"/>
    <mergeCell ref="A16:G16"/>
    <mergeCell ref="A18:F18"/>
    <mergeCell ref="C20:D20"/>
    <mergeCell ref="F20:G20"/>
    <mergeCell ref="A25:B25"/>
    <mergeCell ref="C25:E25"/>
    <mergeCell ref="F25:G25"/>
    <mergeCell ref="A1:G1"/>
    <mergeCell ref="F5:G5"/>
    <mergeCell ref="A7:G7"/>
    <mergeCell ref="A8:G8"/>
    <mergeCell ref="B2:C2"/>
    <mergeCell ref="A4:G4"/>
    <mergeCell ref="A61:H61"/>
    <mergeCell ref="A81:G82"/>
    <mergeCell ref="A31:H31"/>
    <mergeCell ref="A44:H44"/>
    <mergeCell ref="A77:G77"/>
    <mergeCell ref="A78:G80"/>
    <mergeCell ref="A28:H29"/>
    <mergeCell ref="C21:D21"/>
    <mergeCell ref="F21:G21"/>
    <mergeCell ref="C23:D23"/>
    <mergeCell ref="F23:G23"/>
    <mergeCell ref="C24:D24"/>
    <mergeCell ref="F24:G24"/>
  </mergeCells>
  <pageMargins left="0.70866141732283472" right="0.70866141732283472" top="0.78740157480314965" bottom="0.78740157480314965" header="0.31496062992125984" footer="0.31496062992125984"/>
  <pageSetup paperSize="9" scale="44" orientation="portrait" r:id="rId1"/>
  <headerFooter>
    <oddFooter>&amp;LVersion: Januar 2023&amp;CLandkreis Marburg-Biedenkopf
Bearbeitungsdatum: 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15</vt:i4>
      </vt:variant>
    </vt:vector>
  </HeadingPairs>
  <TitlesOfParts>
    <vt:vector size="15" baseType="lpstr">
      <vt:lpstr>Anleitung</vt:lpstr>
      <vt:lpstr>Deckblatt</vt:lpstr>
      <vt:lpstr>Summenblatt</vt:lpstr>
      <vt:lpstr>Gruppe 1</vt:lpstr>
      <vt:lpstr>Gruppe 2</vt:lpstr>
      <vt:lpstr>Gruppe 3</vt:lpstr>
      <vt:lpstr>Gruppe 4</vt:lpstr>
      <vt:lpstr>Gruppe 5</vt:lpstr>
      <vt:lpstr>Gruppe 6</vt:lpstr>
      <vt:lpstr>Gruppe 7</vt:lpstr>
      <vt:lpstr>Gruppe 8</vt:lpstr>
      <vt:lpstr>Gruppe 9</vt:lpstr>
      <vt:lpstr>Gruppe 10</vt:lpstr>
      <vt:lpstr>Personal</vt:lpstr>
      <vt:lpstr>Unterschrift</vt:lpstr>
    </vt:vector>
  </TitlesOfParts>
  <Company>Kreisausschuss des Landkreises Marburg-Biedenkopf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Opdenhövel, Birgitta</dc:creator>
  <cp:lastModifiedBy>Althaus, Theresa</cp:lastModifiedBy>
  <cp:lastPrinted>2022-06-21T12:51:00Z</cp:lastPrinted>
  <dcterms:created xsi:type="dcterms:W3CDTF">2016-01-26T13:11:24Z</dcterms:created>
  <dcterms:modified xsi:type="dcterms:W3CDTF">2024-03-19T09:11:09Z</dcterms:modified>
</cp:coreProperties>
</file>