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M:\FD50_10\Kita\Formulare\Integration\"/>
    </mc:Choice>
  </mc:AlternateContent>
  <xr:revisionPtr revIDLastSave="0" documentId="8_{10724691-31C9-4622-9EFD-ABA3F54BA6C9}" xr6:coauthVersionLast="36" xr6:coauthVersionMax="36" xr10:uidLastSave="{00000000-0000-0000-0000-000000000000}"/>
  <bookViews>
    <workbookView xWindow="0" yWindow="0" windowWidth="28800" windowHeight="12435" tabRatio="707" xr2:uid="{00000000-000D-0000-FFFF-FFFF00000000}"/>
  </bookViews>
  <sheets>
    <sheet name="Anleitung" sheetId="4" r:id="rId1"/>
    <sheet name="Deckblatt" sheetId="18" r:id="rId2"/>
    <sheet name="Summenblatt" sheetId="3" r:id="rId3"/>
    <sheet name="Gruppe 1" sheetId="17" r:id="rId4"/>
    <sheet name="Gruppe 2" sheetId="12" r:id="rId5"/>
    <sheet name="Gruppe 3" sheetId="13" r:id="rId6"/>
    <sheet name="Gruppe 4" sheetId="14" r:id="rId7"/>
    <sheet name="Gruppe 5" sheetId="10" r:id="rId8"/>
    <sheet name="Gruppe 6" sheetId="15" r:id="rId9"/>
    <sheet name="Gruppe 7" sheetId="22" r:id="rId10"/>
    <sheet name="Gruppe 8" sheetId="21" r:id="rId11"/>
    <sheet name="Gruppe 9" sheetId="20" r:id="rId12"/>
    <sheet name="Gruppe 10" sheetId="19" r:id="rId13"/>
    <sheet name="Personal" sheetId="16" r:id="rId14"/>
    <sheet name="Unterschrift" sheetId="24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7" l="1"/>
  <c r="I37" i="19" l="1"/>
  <c r="C37" i="19"/>
  <c r="F33" i="18" l="1"/>
  <c r="F31" i="18" l="1"/>
  <c r="F32" i="18"/>
  <c r="D9" i="24" l="1"/>
  <c r="E38" i="19" l="1"/>
  <c r="D2" i="19"/>
  <c r="E38" i="20"/>
  <c r="D2" i="20"/>
  <c r="E38" i="21"/>
  <c r="D2" i="21"/>
  <c r="E38" i="22"/>
  <c r="D2" i="22"/>
  <c r="E38" i="15"/>
  <c r="D2" i="15"/>
  <c r="E38" i="10"/>
  <c r="D2" i="10"/>
  <c r="E38" i="14"/>
  <c r="D2" i="14"/>
  <c r="E38" i="13"/>
  <c r="D2" i="13"/>
  <c r="E38" i="12"/>
  <c r="D2" i="12"/>
  <c r="E2" i="16" l="1"/>
  <c r="D2" i="17"/>
  <c r="E76" i="19" l="1"/>
  <c r="G76" i="19" s="1"/>
  <c r="E77" i="19"/>
  <c r="G77" i="19" s="1"/>
  <c r="E78" i="19"/>
  <c r="G78" i="19" s="1"/>
  <c r="E79" i="19"/>
  <c r="G79" i="19" s="1"/>
  <c r="E80" i="19"/>
  <c r="G80" i="19" s="1"/>
  <c r="E81" i="19"/>
  <c r="G81" i="19" s="1"/>
  <c r="E82" i="19"/>
  <c r="G82" i="19" s="1"/>
  <c r="E83" i="19"/>
  <c r="G83" i="19" s="1"/>
  <c r="E84" i="19"/>
  <c r="G84" i="19" s="1"/>
  <c r="E85" i="19"/>
  <c r="G85" i="19" s="1"/>
  <c r="E86" i="19"/>
  <c r="G86" i="19" s="1"/>
  <c r="E75" i="19"/>
  <c r="G75" i="19" s="1"/>
  <c r="E76" i="20"/>
  <c r="G76" i="20" s="1"/>
  <c r="E77" i="20"/>
  <c r="G77" i="20" s="1"/>
  <c r="E78" i="20"/>
  <c r="G78" i="20" s="1"/>
  <c r="E79" i="20"/>
  <c r="G79" i="20" s="1"/>
  <c r="E80" i="20"/>
  <c r="G80" i="20" s="1"/>
  <c r="E81" i="20"/>
  <c r="G81" i="20" s="1"/>
  <c r="E82" i="20"/>
  <c r="G82" i="20" s="1"/>
  <c r="E83" i="20"/>
  <c r="G83" i="20" s="1"/>
  <c r="E84" i="20"/>
  <c r="G84" i="20" s="1"/>
  <c r="E85" i="20"/>
  <c r="G85" i="20" s="1"/>
  <c r="E86" i="20"/>
  <c r="G86" i="20" s="1"/>
  <c r="E75" i="20"/>
  <c r="G75" i="20" s="1"/>
  <c r="E76" i="21"/>
  <c r="G76" i="21" s="1"/>
  <c r="E77" i="21"/>
  <c r="G77" i="21" s="1"/>
  <c r="E78" i="21"/>
  <c r="G78" i="21" s="1"/>
  <c r="E79" i="21"/>
  <c r="G79" i="21" s="1"/>
  <c r="E80" i="21"/>
  <c r="G80" i="21" s="1"/>
  <c r="E81" i="21"/>
  <c r="G81" i="21" s="1"/>
  <c r="E82" i="21"/>
  <c r="G82" i="21" s="1"/>
  <c r="E83" i="21"/>
  <c r="G83" i="21" s="1"/>
  <c r="E84" i="21"/>
  <c r="G84" i="21" s="1"/>
  <c r="E85" i="21"/>
  <c r="G85" i="21" s="1"/>
  <c r="E86" i="21"/>
  <c r="G86" i="21" s="1"/>
  <c r="E75" i="21"/>
  <c r="G75" i="21" s="1"/>
  <c r="E76" i="22"/>
  <c r="G76" i="22" s="1"/>
  <c r="E77" i="22"/>
  <c r="G77" i="22" s="1"/>
  <c r="E78" i="22"/>
  <c r="G78" i="22" s="1"/>
  <c r="E79" i="22"/>
  <c r="G79" i="22" s="1"/>
  <c r="E80" i="22"/>
  <c r="G80" i="22" s="1"/>
  <c r="E81" i="22"/>
  <c r="G81" i="22" s="1"/>
  <c r="E82" i="22"/>
  <c r="G82" i="22" s="1"/>
  <c r="E83" i="22"/>
  <c r="G83" i="22" s="1"/>
  <c r="E84" i="22"/>
  <c r="G84" i="22" s="1"/>
  <c r="E85" i="22"/>
  <c r="G85" i="22" s="1"/>
  <c r="E86" i="22"/>
  <c r="G86" i="22" s="1"/>
  <c r="E75" i="22"/>
  <c r="G75" i="22" s="1"/>
  <c r="E76" i="15"/>
  <c r="G76" i="15" s="1"/>
  <c r="E77" i="15"/>
  <c r="G77" i="15" s="1"/>
  <c r="E78" i="15"/>
  <c r="G78" i="15" s="1"/>
  <c r="E79" i="15"/>
  <c r="G79" i="15" s="1"/>
  <c r="E80" i="15"/>
  <c r="G80" i="15" s="1"/>
  <c r="E81" i="15"/>
  <c r="G81" i="15" s="1"/>
  <c r="E82" i="15"/>
  <c r="G82" i="15" s="1"/>
  <c r="E83" i="15"/>
  <c r="G83" i="15" s="1"/>
  <c r="E84" i="15"/>
  <c r="G84" i="15" s="1"/>
  <c r="E85" i="15"/>
  <c r="G85" i="15" s="1"/>
  <c r="E86" i="15"/>
  <c r="G86" i="15" s="1"/>
  <c r="E75" i="15"/>
  <c r="G75" i="15" s="1"/>
  <c r="E76" i="10"/>
  <c r="G76" i="10" s="1"/>
  <c r="E77" i="10"/>
  <c r="G77" i="10" s="1"/>
  <c r="E78" i="10"/>
  <c r="G78" i="10" s="1"/>
  <c r="E79" i="10"/>
  <c r="G79" i="10" s="1"/>
  <c r="E80" i="10"/>
  <c r="G80" i="10" s="1"/>
  <c r="E81" i="10"/>
  <c r="G81" i="10" s="1"/>
  <c r="E82" i="10"/>
  <c r="G82" i="10" s="1"/>
  <c r="E83" i="10"/>
  <c r="G83" i="10" s="1"/>
  <c r="E84" i="10"/>
  <c r="G84" i="10" s="1"/>
  <c r="E85" i="10"/>
  <c r="G85" i="10" s="1"/>
  <c r="E86" i="10"/>
  <c r="G86" i="10" s="1"/>
  <c r="E75" i="10"/>
  <c r="G75" i="10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E75" i="14"/>
  <c r="G75" i="14" s="1"/>
  <c r="E76" i="13"/>
  <c r="G76" i="13" s="1"/>
  <c r="E77" i="13"/>
  <c r="G77" i="13" s="1"/>
  <c r="E78" i="13"/>
  <c r="G78" i="13" s="1"/>
  <c r="E79" i="13"/>
  <c r="G79" i="13" s="1"/>
  <c r="E80" i="13"/>
  <c r="G80" i="13" s="1"/>
  <c r="E81" i="13"/>
  <c r="G81" i="13" s="1"/>
  <c r="E82" i="13"/>
  <c r="G82" i="13" s="1"/>
  <c r="E83" i="13"/>
  <c r="G83" i="13" s="1"/>
  <c r="E84" i="13"/>
  <c r="G84" i="13" s="1"/>
  <c r="E85" i="13"/>
  <c r="G85" i="13" s="1"/>
  <c r="E86" i="13"/>
  <c r="G86" i="13" s="1"/>
  <c r="E75" i="13"/>
  <c r="G75" i="13" s="1"/>
  <c r="E76" i="12"/>
  <c r="G76" i="12" s="1"/>
  <c r="E77" i="12"/>
  <c r="G77" i="12" s="1"/>
  <c r="E78" i="12"/>
  <c r="G78" i="12" s="1"/>
  <c r="E79" i="12"/>
  <c r="G79" i="12" s="1"/>
  <c r="E80" i="12"/>
  <c r="G80" i="12" s="1"/>
  <c r="E81" i="12"/>
  <c r="G81" i="12" s="1"/>
  <c r="E82" i="12"/>
  <c r="G82" i="12" s="1"/>
  <c r="E83" i="12"/>
  <c r="G83" i="12" s="1"/>
  <c r="E84" i="12"/>
  <c r="G84" i="12" s="1"/>
  <c r="E85" i="12"/>
  <c r="G85" i="12" s="1"/>
  <c r="E86" i="12"/>
  <c r="G86" i="12" s="1"/>
  <c r="E75" i="12"/>
  <c r="G75" i="12" s="1"/>
  <c r="E69" i="12"/>
  <c r="G69" i="12" s="1"/>
  <c r="E67" i="12"/>
  <c r="G67" i="12" s="1"/>
  <c r="E76" i="17" l="1"/>
  <c r="G76" i="17" s="1"/>
  <c r="E77" i="17"/>
  <c r="E78" i="17"/>
  <c r="G78" i="17" s="1"/>
  <c r="E79" i="17"/>
  <c r="E80" i="17"/>
  <c r="E82" i="17"/>
  <c r="E83" i="17"/>
  <c r="E84" i="17"/>
  <c r="E85" i="17"/>
  <c r="E86" i="17"/>
  <c r="E6" i="18"/>
  <c r="I32" i="19" l="1"/>
  <c r="I32" i="20"/>
  <c r="I32" i="21"/>
  <c r="I32" i="22"/>
  <c r="I32" i="15"/>
  <c r="I32" i="10"/>
  <c r="I32" i="14"/>
  <c r="I32" i="13"/>
  <c r="I32" i="12"/>
  <c r="I32" i="17"/>
  <c r="G116" i="16" l="1"/>
  <c r="G99" i="16"/>
  <c r="G82" i="16"/>
  <c r="G59" i="16"/>
  <c r="G49" i="16"/>
  <c r="G13" i="16"/>
  <c r="F3" i="16"/>
  <c r="D87" i="19"/>
  <c r="C87" i="19"/>
  <c r="D70" i="19"/>
  <c r="C70" i="19"/>
  <c r="E69" i="19"/>
  <c r="G69" i="19" s="1"/>
  <c r="E68" i="19"/>
  <c r="G68" i="19" s="1"/>
  <c r="E67" i="19"/>
  <c r="G67" i="19" s="1"/>
  <c r="E66" i="19"/>
  <c r="G66" i="19" s="1"/>
  <c r="E65" i="19"/>
  <c r="G65" i="19" s="1"/>
  <c r="E64" i="19"/>
  <c r="G64" i="19" s="1"/>
  <c r="E63" i="19"/>
  <c r="G63" i="19" s="1"/>
  <c r="E62" i="19"/>
  <c r="G62" i="19" s="1"/>
  <c r="E61" i="19"/>
  <c r="G61" i="19" s="1"/>
  <c r="E60" i="19"/>
  <c r="G60" i="19" s="1"/>
  <c r="E59" i="19"/>
  <c r="G59" i="19" s="1"/>
  <c r="E58" i="19"/>
  <c r="G58" i="19" s="1"/>
  <c r="D53" i="19"/>
  <c r="C53" i="19"/>
  <c r="E52" i="19"/>
  <c r="G52" i="19" s="1"/>
  <c r="E51" i="19"/>
  <c r="G51" i="19" s="1"/>
  <c r="E50" i="19"/>
  <c r="G50" i="19" s="1"/>
  <c r="E49" i="19"/>
  <c r="G49" i="19" s="1"/>
  <c r="E48" i="19"/>
  <c r="G48" i="19" s="1"/>
  <c r="E47" i="19"/>
  <c r="G47" i="19" s="1"/>
  <c r="E46" i="19"/>
  <c r="G46" i="19" s="1"/>
  <c r="E45" i="19"/>
  <c r="G45" i="19" s="1"/>
  <c r="F36" i="19"/>
  <c r="F35" i="19"/>
  <c r="F34" i="19"/>
  <c r="F33" i="19"/>
  <c r="F5" i="19"/>
  <c r="D87" i="20"/>
  <c r="C87" i="20"/>
  <c r="D70" i="20"/>
  <c r="C70" i="20"/>
  <c r="E69" i="20"/>
  <c r="G69" i="20" s="1"/>
  <c r="E68" i="20"/>
  <c r="G68" i="20" s="1"/>
  <c r="E67" i="20"/>
  <c r="G67" i="20" s="1"/>
  <c r="E66" i="20"/>
  <c r="G66" i="20" s="1"/>
  <c r="E65" i="20"/>
  <c r="G65" i="20" s="1"/>
  <c r="E64" i="20"/>
  <c r="G64" i="20" s="1"/>
  <c r="E63" i="20"/>
  <c r="G63" i="20" s="1"/>
  <c r="E62" i="20"/>
  <c r="G62" i="20" s="1"/>
  <c r="E61" i="20"/>
  <c r="G61" i="20" s="1"/>
  <c r="E60" i="20"/>
  <c r="G60" i="20" s="1"/>
  <c r="E59" i="20"/>
  <c r="G59" i="20" s="1"/>
  <c r="E58" i="20"/>
  <c r="G58" i="20" s="1"/>
  <c r="D53" i="20"/>
  <c r="C53" i="20"/>
  <c r="E52" i="20"/>
  <c r="G52" i="20" s="1"/>
  <c r="E51" i="20"/>
  <c r="G51" i="20" s="1"/>
  <c r="E50" i="20"/>
  <c r="G50" i="20" s="1"/>
  <c r="E49" i="20"/>
  <c r="G49" i="20" s="1"/>
  <c r="E48" i="20"/>
  <c r="G48" i="20" s="1"/>
  <c r="E47" i="20"/>
  <c r="G47" i="20" s="1"/>
  <c r="E46" i="20"/>
  <c r="G46" i="20" s="1"/>
  <c r="E45" i="20"/>
  <c r="G45" i="20" s="1"/>
  <c r="C37" i="20"/>
  <c r="F36" i="20"/>
  <c r="F35" i="20"/>
  <c r="F34" i="20"/>
  <c r="F33" i="20"/>
  <c r="F5" i="20"/>
  <c r="D87" i="21"/>
  <c r="C87" i="21"/>
  <c r="D70" i="21"/>
  <c r="C70" i="21"/>
  <c r="E69" i="21"/>
  <c r="G69" i="21" s="1"/>
  <c r="E68" i="21"/>
  <c r="G68" i="21" s="1"/>
  <c r="E67" i="21"/>
  <c r="G67" i="21" s="1"/>
  <c r="E66" i="21"/>
  <c r="G66" i="21" s="1"/>
  <c r="E65" i="21"/>
  <c r="G65" i="21" s="1"/>
  <c r="E64" i="21"/>
  <c r="G64" i="21" s="1"/>
  <c r="E63" i="21"/>
  <c r="G63" i="21" s="1"/>
  <c r="E62" i="21"/>
  <c r="G62" i="21" s="1"/>
  <c r="E61" i="21"/>
  <c r="G61" i="21" s="1"/>
  <c r="E60" i="21"/>
  <c r="G60" i="21" s="1"/>
  <c r="E59" i="21"/>
  <c r="G59" i="21" s="1"/>
  <c r="E58" i="21"/>
  <c r="G58" i="21" s="1"/>
  <c r="D53" i="21"/>
  <c r="C53" i="21"/>
  <c r="E52" i="21"/>
  <c r="G52" i="21" s="1"/>
  <c r="E51" i="21"/>
  <c r="G51" i="21" s="1"/>
  <c r="E50" i="21"/>
  <c r="G50" i="21" s="1"/>
  <c r="E49" i="21"/>
  <c r="G49" i="21" s="1"/>
  <c r="E48" i="21"/>
  <c r="G48" i="21" s="1"/>
  <c r="E47" i="21"/>
  <c r="G47" i="21" s="1"/>
  <c r="E46" i="21"/>
  <c r="G46" i="21" s="1"/>
  <c r="E45" i="21"/>
  <c r="G45" i="21" s="1"/>
  <c r="C37" i="21"/>
  <c r="F36" i="21"/>
  <c r="F35" i="21"/>
  <c r="F34" i="21"/>
  <c r="F33" i="21"/>
  <c r="F5" i="21"/>
  <c r="D87" i="22"/>
  <c r="C87" i="22"/>
  <c r="D70" i="22"/>
  <c r="C70" i="22"/>
  <c r="E69" i="22"/>
  <c r="G69" i="22" s="1"/>
  <c r="E68" i="22"/>
  <c r="G68" i="22" s="1"/>
  <c r="E67" i="22"/>
  <c r="G67" i="22" s="1"/>
  <c r="E66" i="22"/>
  <c r="G66" i="22" s="1"/>
  <c r="E65" i="22"/>
  <c r="G65" i="22" s="1"/>
  <c r="E64" i="22"/>
  <c r="G64" i="22" s="1"/>
  <c r="E63" i="22"/>
  <c r="G63" i="22" s="1"/>
  <c r="E62" i="22"/>
  <c r="G62" i="22" s="1"/>
  <c r="E61" i="22"/>
  <c r="G61" i="22" s="1"/>
  <c r="E60" i="22"/>
  <c r="G60" i="22" s="1"/>
  <c r="E59" i="22"/>
  <c r="G59" i="22" s="1"/>
  <c r="E58" i="22"/>
  <c r="G58" i="22" s="1"/>
  <c r="D53" i="22"/>
  <c r="C53" i="22"/>
  <c r="E52" i="22"/>
  <c r="G52" i="22" s="1"/>
  <c r="E51" i="22"/>
  <c r="G51" i="22" s="1"/>
  <c r="E50" i="22"/>
  <c r="G50" i="22" s="1"/>
  <c r="G49" i="22"/>
  <c r="E49" i="22"/>
  <c r="E48" i="22"/>
  <c r="G48" i="22" s="1"/>
  <c r="E47" i="22"/>
  <c r="G47" i="22" s="1"/>
  <c r="E46" i="22"/>
  <c r="G46" i="22" s="1"/>
  <c r="E45" i="22"/>
  <c r="G45" i="22" s="1"/>
  <c r="C37" i="22"/>
  <c r="F36" i="22"/>
  <c r="F35" i="22"/>
  <c r="F34" i="22"/>
  <c r="F37" i="22" s="1"/>
  <c r="I37" i="22" s="1"/>
  <c r="F33" i="22"/>
  <c r="F5" i="22"/>
  <c r="D87" i="15"/>
  <c r="C87" i="15"/>
  <c r="D70" i="15"/>
  <c r="C70" i="15"/>
  <c r="E69" i="15"/>
  <c r="G69" i="15" s="1"/>
  <c r="E68" i="15"/>
  <c r="G68" i="15" s="1"/>
  <c r="E67" i="15"/>
  <c r="G67" i="15" s="1"/>
  <c r="E66" i="15"/>
  <c r="G66" i="15" s="1"/>
  <c r="E65" i="15"/>
  <c r="G65" i="15" s="1"/>
  <c r="E64" i="15"/>
  <c r="G64" i="15" s="1"/>
  <c r="E63" i="15"/>
  <c r="G63" i="15" s="1"/>
  <c r="E62" i="15"/>
  <c r="G62" i="15" s="1"/>
  <c r="E61" i="15"/>
  <c r="G61" i="15" s="1"/>
  <c r="E60" i="15"/>
  <c r="G60" i="15" s="1"/>
  <c r="E59" i="15"/>
  <c r="G59" i="15" s="1"/>
  <c r="E58" i="15"/>
  <c r="G58" i="15" s="1"/>
  <c r="D53" i="15"/>
  <c r="C53" i="15"/>
  <c r="E52" i="15"/>
  <c r="G52" i="15" s="1"/>
  <c r="E51" i="15"/>
  <c r="G51" i="15" s="1"/>
  <c r="E50" i="15"/>
  <c r="G50" i="15" s="1"/>
  <c r="E49" i="15"/>
  <c r="G49" i="15" s="1"/>
  <c r="E48" i="15"/>
  <c r="G48" i="15" s="1"/>
  <c r="E47" i="15"/>
  <c r="G47" i="15" s="1"/>
  <c r="E46" i="15"/>
  <c r="G46" i="15" s="1"/>
  <c r="E45" i="15"/>
  <c r="G45" i="15" s="1"/>
  <c r="C37" i="15"/>
  <c r="F36" i="15"/>
  <c r="F35" i="15"/>
  <c r="F34" i="15"/>
  <c r="F33" i="15"/>
  <c r="F5" i="15"/>
  <c r="D87" i="10"/>
  <c r="C87" i="10"/>
  <c r="D70" i="10"/>
  <c r="C70" i="10"/>
  <c r="E69" i="10"/>
  <c r="G69" i="10" s="1"/>
  <c r="E68" i="10"/>
  <c r="G68" i="10" s="1"/>
  <c r="E67" i="10"/>
  <c r="G67" i="10" s="1"/>
  <c r="E66" i="10"/>
  <c r="G66" i="10" s="1"/>
  <c r="E65" i="10"/>
  <c r="G65" i="10" s="1"/>
  <c r="E64" i="10"/>
  <c r="G64" i="10" s="1"/>
  <c r="E63" i="10"/>
  <c r="G63" i="10" s="1"/>
  <c r="E62" i="10"/>
  <c r="G62" i="10" s="1"/>
  <c r="E61" i="10"/>
  <c r="G61" i="10" s="1"/>
  <c r="E60" i="10"/>
  <c r="G60" i="10" s="1"/>
  <c r="E59" i="10"/>
  <c r="G59" i="10" s="1"/>
  <c r="E58" i="10"/>
  <c r="G58" i="10" s="1"/>
  <c r="D53" i="10"/>
  <c r="C53" i="10"/>
  <c r="E52" i="10"/>
  <c r="G52" i="10" s="1"/>
  <c r="E51" i="10"/>
  <c r="G51" i="10" s="1"/>
  <c r="E50" i="10"/>
  <c r="G50" i="10" s="1"/>
  <c r="E49" i="10"/>
  <c r="G49" i="10" s="1"/>
  <c r="E48" i="10"/>
  <c r="G48" i="10" s="1"/>
  <c r="E47" i="10"/>
  <c r="G47" i="10" s="1"/>
  <c r="E46" i="10"/>
  <c r="G46" i="10" s="1"/>
  <c r="E45" i="10"/>
  <c r="G45" i="10" s="1"/>
  <c r="C37" i="10"/>
  <c r="F36" i="10"/>
  <c r="F35" i="10"/>
  <c r="F34" i="10"/>
  <c r="F33" i="10"/>
  <c r="F5" i="10"/>
  <c r="D87" i="14"/>
  <c r="C87" i="14"/>
  <c r="D70" i="14"/>
  <c r="C70" i="14"/>
  <c r="E69" i="14"/>
  <c r="G69" i="14" s="1"/>
  <c r="E68" i="14"/>
  <c r="G68" i="14" s="1"/>
  <c r="E67" i="14"/>
  <c r="G67" i="14" s="1"/>
  <c r="E66" i="14"/>
  <c r="G66" i="14" s="1"/>
  <c r="E65" i="14"/>
  <c r="G65" i="14" s="1"/>
  <c r="E64" i="14"/>
  <c r="G64" i="14" s="1"/>
  <c r="E63" i="14"/>
  <c r="G63" i="14" s="1"/>
  <c r="E62" i="14"/>
  <c r="G62" i="14" s="1"/>
  <c r="E61" i="14"/>
  <c r="G61" i="14" s="1"/>
  <c r="E60" i="14"/>
  <c r="G60" i="14" s="1"/>
  <c r="E59" i="14"/>
  <c r="G59" i="14" s="1"/>
  <c r="E58" i="14"/>
  <c r="G58" i="14" s="1"/>
  <c r="D53" i="14"/>
  <c r="C53" i="14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E45" i="14"/>
  <c r="G45" i="14" s="1"/>
  <c r="C37" i="14"/>
  <c r="F36" i="14"/>
  <c r="F35" i="14"/>
  <c r="F34" i="14"/>
  <c r="F33" i="14"/>
  <c r="F5" i="14"/>
  <c r="D87" i="13"/>
  <c r="C87" i="13"/>
  <c r="D70" i="13"/>
  <c r="C70" i="13"/>
  <c r="E69" i="13"/>
  <c r="G69" i="13" s="1"/>
  <c r="E68" i="13"/>
  <c r="G68" i="13" s="1"/>
  <c r="E67" i="13"/>
  <c r="G67" i="13" s="1"/>
  <c r="E66" i="13"/>
  <c r="G66" i="13" s="1"/>
  <c r="E65" i="13"/>
  <c r="G65" i="13" s="1"/>
  <c r="E64" i="13"/>
  <c r="G64" i="13" s="1"/>
  <c r="E63" i="13"/>
  <c r="G63" i="13" s="1"/>
  <c r="E62" i="13"/>
  <c r="G62" i="13" s="1"/>
  <c r="E61" i="13"/>
  <c r="G61" i="13" s="1"/>
  <c r="E60" i="13"/>
  <c r="G60" i="13" s="1"/>
  <c r="E59" i="13"/>
  <c r="G59" i="13" s="1"/>
  <c r="E58" i="13"/>
  <c r="G58" i="13" s="1"/>
  <c r="D53" i="13"/>
  <c r="C53" i="13"/>
  <c r="E52" i="13"/>
  <c r="G52" i="13" s="1"/>
  <c r="E51" i="13"/>
  <c r="G51" i="13" s="1"/>
  <c r="E50" i="13"/>
  <c r="G50" i="13" s="1"/>
  <c r="E49" i="13"/>
  <c r="G49" i="13" s="1"/>
  <c r="E48" i="13"/>
  <c r="G48" i="13" s="1"/>
  <c r="E47" i="13"/>
  <c r="G47" i="13" s="1"/>
  <c r="E46" i="13"/>
  <c r="G46" i="13" s="1"/>
  <c r="E45" i="13"/>
  <c r="G45" i="13" s="1"/>
  <c r="C37" i="13"/>
  <c r="F36" i="13"/>
  <c r="F35" i="13"/>
  <c r="F34" i="13"/>
  <c r="F33" i="13"/>
  <c r="F5" i="13"/>
  <c r="D87" i="12"/>
  <c r="C87" i="12"/>
  <c r="D70" i="12"/>
  <c r="C70" i="12"/>
  <c r="E68" i="12"/>
  <c r="G68" i="12" s="1"/>
  <c r="E66" i="12"/>
  <c r="G66" i="12" s="1"/>
  <c r="E65" i="12"/>
  <c r="G65" i="12" s="1"/>
  <c r="E64" i="12"/>
  <c r="G64" i="12" s="1"/>
  <c r="E63" i="12"/>
  <c r="G63" i="12" s="1"/>
  <c r="E62" i="12"/>
  <c r="G62" i="12" s="1"/>
  <c r="E61" i="12"/>
  <c r="G61" i="12" s="1"/>
  <c r="E60" i="12"/>
  <c r="G60" i="12" s="1"/>
  <c r="E59" i="12"/>
  <c r="G59" i="12" s="1"/>
  <c r="E58" i="12"/>
  <c r="G58" i="12" s="1"/>
  <c r="D53" i="12"/>
  <c r="C53" i="12"/>
  <c r="E52" i="12"/>
  <c r="G52" i="12" s="1"/>
  <c r="E51" i="12"/>
  <c r="G51" i="12" s="1"/>
  <c r="E50" i="12"/>
  <c r="G50" i="12" s="1"/>
  <c r="E49" i="12"/>
  <c r="G49" i="12" s="1"/>
  <c r="E48" i="12"/>
  <c r="G48" i="12" s="1"/>
  <c r="E47" i="12"/>
  <c r="G47" i="12" s="1"/>
  <c r="E46" i="12"/>
  <c r="G46" i="12" s="1"/>
  <c r="E45" i="12"/>
  <c r="G45" i="12" s="1"/>
  <c r="C37" i="12"/>
  <c r="F36" i="12"/>
  <c r="F35" i="12"/>
  <c r="F34" i="12"/>
  <c r="F33" i="12"/>
  <c r="F5" i="12"/>
  <c r="D87" i="17"/>
  <c r="E81" i="17" s="1"/>
  <c r="G81" i="17" s="1"/>
  <c r="C87" i="17"/>
  <c r="G86" i="17"/>
  <c r="G85" i="17"/>
  <c r="G84" i="17"/>
  <c r="G83" i="17"/>
  <c r="G82" i="17"/>
  <c r="G80" i="17"/>
  <c r="G79" i="17"/>
  <c r="G77" i="17"/>
  <c r="D70" i="17"/>
  <c r="E64" i="17" s="1"/>
  <c r="G64" i="17" s="1"/>
  <c r="C70" i="17"/>
  <c r="E69" i="17"/>
  <c r="G69" i="17" s="1"/>
  <c r="E68" i="17"/>
  <c r="G68" i="17" s="1"/>
  <c r="E67" i="17"/>
  <c r="G67" i="17" s="1"/>
  <c r="E66" i="17"/>
  <c r="G66" i="17" s="1"/>
  <c r="E65" i="17"/>
  <c r="G65" i="17" s="1"/>
  <c r="D53" i="17"/>
  <c r="C53" i="17"/>
  <c r="E52" i="17"/>
  <c r="G52" i="17" s="1"/>
  <c r="E51" i="17"/>
  <c r="G51" i="17" s="1"/>
  <c r="E50" i="17"/>
  <c r="G50" i="17" s="1"/>
  <c r="E49" i="17"/>
  <c r="G49" i="17" s="1"/>
  <c r="E48" i="17"/>
  <c r="G48" i="17" s="1"/>
  <c r="E47" i="17"/>
  <c r="G47" i="17" s="1"/>
  <c r="E46" i="17"/>
  <c r="G46" i="17" s="1"/>
  <c r="E45" i="17"/>
  <c r="G45" i="17" s="1"/>
  <c r="E38" i="17"/>
  <c r="C37" i="17"/>
  <c r="F36" i="17"/>
  <c r="F35" i="17"/>
  <c r="F34" i="17"/>
  <c r="F33" i="17"/>
  <c r="F5" i="17"/>
  <c r="D44" i="3"/>
  <c r="E36" i="3"/>
  <c r="D32" i="3"/>
  <c r="F26" i="3"/>
  <c r="G24" i="3"/>
  <c r="D31" i="3" s="1"/>
  <c r="B24" i="3"/>
  <c r="F2" i="3"/>
  <c r="F30" i="18"/>
  <c r="F29" i="18"/>
  <c r="I53" i="20" l="1"/>
  <c r="I87" i="21"/>
  <c r="I70" i="21"/>
  <c r="I53" i="21"/>
  <c r="I87" i="22"/>
  <c r="I70" i="22"/>
  <c r="I53" i="22"/>
  <c r="I87" i="15"/>
  <c r="I53" i="15"/>
  <c r="I70" i="15"/>
  <c r="I70" i="10"/>
  <c r="I53" i="10"/>
  <c r="I87" i="10"/>
  <c r="I87" i="13"/>
  <c r="I70" i="13"/>
  <c r="I53" i="13"/>
  <c r="I87" i="19"/>
  <c r="I70" i="19"/>
  <c r="I53" i="19"/>
  <c r="I87" i="14"/>
  <c r="I70" i="14"/>
  <c r="I53" i="14"/>
  <c r="I70" i="12"/>
  <c r="I53" i="12"/>
  <c r="I87" i="12"/>
  <c r="I53" i="17"/>
  <c r="I70" i="17"/>
  <c r="I87" i="17"/>
  <c r="G31" i="3"/>
  <c r="I87" i="20"/>
  <c r="F37" i="20"/>
  <c r="I37" i="20" s="1"/>
  <c r="I70" i="20"/>
  <c r="G54" i="21"/>
  <c r="F37" i="13"/>
  <c r="I37" i="13" s="1"/>
  <c r="F37" i="10"/>
  <c r="I37" i="10" s="1"/>
  <c r="D30" i="3"/>
  <c r="E75" i="17"/>
  <c r="G75" i="17" s="1"/>
  <c r="G88" i="17" s="1"/>
  <c r="E63" i="17"/>
  <c r="G63" i="17" s="1"/>
  <c r="E58" i="17"/>
  <c r="E62" i="17"/>
  <c r="G62" i="17" s="1"/>
  <c r="E59" i="17"/>
  <c r="G59" i="17" s="1"/>
  <c r="E61" i="17"/>
  <c r="G61" i="17" s="1"/>
  <c r="E60" i="17"/>
  <c r="G60" i="17" s="1"/>
  <c r="G54" i="19"/>
  <c r="F37" i="19"/>
  <c r="G71" i="20"/>
  <c r="F37" i="21"/>
  <c r="I37" i="21" s="1"/>
  <c r="G88" i="22"/>
  <c r="F37" i="15"/>
  <c r="I37" i="15" s="1"/>
  <c r="G54" i="15"/>
  <c r="G88" i="10"/>
  <c r="G71" i="10"/>
  <c r="F37" i="14"/>
  <c r="I37" i="14" s="1"/>
  <c r="G88" i="14"/>
  <c r="F37" i="12"/>
  <c r="I37" i="12" s="1"/>
  <c r="F37" i="17"/>
  <c r="I37" i="17" s="1"/>
  <c r="G88" i="21"/>
  <c r="G71" i="14"/>
  <c r="G71" i="12"/>
  <c r="G71" i="15"/>
  <c r="G88" i="15"/>
  <c r="G54" i="22"/>
  <c r="G71" i="21"/>
  <c r="G54" i="13"/>
  <c r="G54" i="17"/>
  <c r="G71" i="13"/>
  <c r="G88" i="13"/>
  <c r="G88" i="12"/>
  <c r="G54" i="14"/>
  <c r="G71" i="22"/>
  <c r="G88" i="20"/>
  <c r="G88" i="19"/>
  <c r="G54" i="12"/>
  <c r="G54" i="10"/>
  <c r="G54" i="20"/>
  <c r="G71" i="19"/>
  <c r="G71" i="17" l="1"/>
  <c r="D34" i="3" s="1"/>
  <c r="G14" i="16" s="1"/>
  <c r="G15" i="16" s="1"/>
  <c r="D39" i="3" s="1"/>
  <c r="D35" i="3" l="1"/>
  <c r="D36" i="3"/>
  <c r="D42" i="3" s="1"/>
  <c r="G43" i="3" s="1"/>
  <c r="G60" i="16" l="1"/>
  <c r="G61" i="16" s="1"/>
  <c r="D37" i="3"/>
  <c r="G38" i="3" s="1"/>
</calcChain>
</file>

<file path=xl/sharedStrings.xml><?xml version="1.0" encoding="utf-8"?>
<sst xmlns="http://schemas.openxmlformats.org/spreadsheetml/2006/main" count="940" uniqueCount="217">
  <si>
    <t>Altersgruppe</t>
  </si>
  <si>
    <t>vertragl. auf-genommene Kinder **</t>
  </si>
  <si>
    <r>
      <rPr>
        <b/>
        <u/>
        <sz val="12"/>
        <color theme="1"/>
        <rFont val="Calibri"/>
        <family val="2"/>
        <scheme val="minor"/>
      </rPr>
      <t>davon</t>
    </r>
    <r>
      <rPr>
        <b/>
        <sz val="12"/>
        <color theme="1"/>
        <rFont val="Calibri"/>
        <family val="2"/>
        <scheme val="minor"/>
      </rPr>
      <t xml:space="preserve"> Kinder mit Behinderung</t>
    </r>
  </si>
  <si>
    <t>ergibt zu 
berechnende 
Plätze</t>
  </si>
  <si>
    <t xml:space="preserve">Mindestfachkraftstd. pro Woche </t>
  </si>
  <si>
    <t>0-3 Jahre</t>
  </si>
  <si>
    <t>Schulalter</t>
  </si>
  <si>
    <t>aufgenommene Kinder</t>
  </si>
  <si>
    <t>Personalbedarf</t>
  </si>
  <si>
    <t xml:space="preserve">*  Betreuungsmittelwerte der vertragl. oder satzungsgemäß vereinbarten wöchentl. Betreuungszeit der Kinder (bis zu 25 Std. = 22,5 Std.; mehr als 25 bis zu 35 Std.= 30 Std.; mehr als 35  bis unter 45 Std. = 42,5 Std.; 45 Std. und mehr = 50 Std.) 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</si>
  <si>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</t>
    </r>
  </si>
  <si>
    <t>3-6 Jahre</t>
  </si>
  <si>
    <t xml:space="preserve">3- 6 Jahre </t>
  </si>
  <si>
    <t>Fachkraft-faktor</t>
  </si>
  <si>
    <t>Betreuungsmittelwert*</t>
  </si>
  <si>
    <t>Faktor</t>
  </si>
  <si>
    <t>gleichzeitig anwesende Kinder in der Gruppe 
mit Behinderung</t>
  </si>
  <si>
    <t>Kinder 0-2 Jahre</t>
  </si>
  <si>
    <t xml:space="preserve">Kinder 2-3 Jahre </t>
  </si>
  <si>
    <t>Kinder 3-6 Jahre</t>
  </si>
  <si>
    <t>Kinder im Schulalter</t>
  </si>
  <si>
    <t>Berechnung der Gruppengröße</t>
  </si>
  <si>
    <t xml:space="preserve"> Erläuterung:   25 als maximale Summe der kindbezogenen Faktoren pro Gruppe nach § 25d Abs. 1 HKJGB und 4.5 der Rahmenvereinbarung "Integrationsplatz"</t>
  </si>
  <si>
    <t>20 als maximale Anzahl an gleichzeitig anwesenden vertraglich aufgenommen Kindern nach 4.5 der Rahmenvereinbarung "Integrationsplatz"</t>
  </si>
  <si>
    <r>
      <rPr>
        <b/>
        <u/>
        <sz val="12"/>
        <color indexed="8"/>
        <rFont val="Calibri"/>
        <family val="2"/>
      </rPr>
      <t>Achtung</t>
    </r>
    <r>
      <rPr>
        <b/>
        <sz val="12"/>
        <color indexed="8"/>
        <rFont val="Calibri"/>
        <family val="2"/>
      </rPr>
      <t xml:space="preserve">: In Krippengruppen nicht mehr als 11 Kinder bei Aufnahme von einem Kind mit Behinderung und nicht mehr als 10 Kinder bei Aufnahme von zwei Kindern mit Behinderung. </t>
    </r>
  </si>
  <si>
    <r>
      <t xml:space="preserve">gleichzeitig anwesende Kinder in der Gruppe 
ohne Behinderung                            </t>
    </r>
    <r>
      <rPr>
        <sz val="12"/>
        <color indexed="8"/>
        <rFont val="Calibri"/>
        <family val="2"/>
      </rPr>
      <t xml:space="preserve">                  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</si>
  <si>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vom vollendeten 3. Lebensjahr bis zum Schuleintritt bzw. im Schulalter mit dem Faktor 1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</si>
  <si>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 xml:space="preserve">Kinder vom vollendeten 2. bis zum vollendeten 3. Lebensjahr mit dem Faktor 1,5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</si>
  <si>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bis zum vollendeten 2. Lebensjahr mit dem Faktor 2,5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</si>
  <si>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1. bis zum vollendeten 3. Lebensjahr mit dem 2-fachen Faktor nach § 25d Abs. 1 Nr. 2, bzw. Nr. 3 HKJGB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</si>
  <si>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vollendeten 3. Lebensjahr mit dem 3-fachen Faktor nach § 25d Abs. 1 Nr.1 HKJGB</t>
    </r>
  </si>
  <si>
    <r>
      <rPr>
        <b/>
        <sz val="12"/>
        <color indexed="8"/>
        <rFont val="Calibri"/>
        <family val="2"/>
      </rPr>
      <t xml:space="preserve">Kontrollsumme                                                              </t>
    </r>
    <r>
      <rPr>
        <b/>
        <sz val="10"/>
        <color indexed="8"/>
        <rFont val="Calibri"/>
        <family val="2"/>
      </rPr>
      <t>(darf 25 nicht überschreiten)</t>
    </r>
  </si>
  <si>
    <r>
      <t xml:space="preserve">Anzahl der Kinder in der Gruppe </t>
    </r>
    <r>
      <rPr>
        <sz val="10"/>
        <color indexed="8"/>
        <rFont val="Calibri"/>
        <family val="2"/>
      </rPr>
      <t>(wird automatisch errechnet)</t>
    </r>
  </si>
  <si>
    <t xml:space="preserve">Bitte füllen Sie für jede Ihrer Gruppen ein separates Tabellenblatt aus!      </t>
  </si>
  <si>
    <t>Landkreis Marburg -Biedenkopf</t>
  </si>
  <si>
    <t>benötigte Fachkraftstunden:</t>
  </si>
  <si>
    <t>vorhandene Integrationen in der Einrichtung:</t>
  </si>
  <si>
    <t>vorhandene Fachkraftstunden:</t>
  </si>
  <si>
    <t>Gruppe 5</t>
  </si>
  <si>
    <t>Name, Vorname</t>
  </si>
  <si>
    <t xml:space="preserve">Geburtsjahr </t>
  </si>
  <si>
    <t>Einstellungs-datum</t>
  </si>
  <si>
    <t>Summe Personal:</t>
  </si>
  <si>
    <t>wöchentliche Arbeitszeit</t>
  </si>
  <si>
    <t>Gruppe 2</t>
  </si>
  <si>
    <t>Gruppe 3</t>
  </si>
  <si>
    <t>Gruppe 4</t>
  </si>
  <si>
    <t>Gruppe 6</t>
  </si>
  <si>
    <t>Angaben zum Personal der Tageseinrichtung</t>
  </si>
  <si>
    <t>Differenz</t>
  </si>
  <si>
    <t>Gruppe 1</t>
  </si>
  <si>
    <t xml:space="preserve">Es sind Formeln hinterlegt. </t>
  </si>
  <si>
    <t>Die Angaben aus allen Anlageblättern werden automatisch zusammengefügt.</t>
  </si>
  <si>
    <t>Bitte beachten Sie die eigenständigen Tabellen für:</t>
  </si>
  <si>
    <t>Kinder mit Behinderung werden jeweils mit 1 zusätzlichen Platz berechnet</t>
  </si>
  <si>
    <t>Hier handelt es sich um Gruppen, die von der Höchstbelegung nach § 25 d HKJGB abweichen, z.B. Regelgruppen mit 20 Plätzen in der Betriebserlaubnis.</t>
  </si>
  <si>
    <t>1. Angaben zur Tageseinrichtung:</t>
  </si>
  <si>
    <t>2. Angaben zum Träger:</t>
  </si>
  <si>
    <t>Einr.-Nr.:</t>
  </si>
  <si>
    <t>Träger-Nr.:</t>
  </si>
  <si>
    <t>Name:</t>
  </si>
  <si>
    <t>Straße/Hausnr.:</t>
  </si>
  <si>
    <t>PLZ/Ort:</t>
  </si>
  <si>
    <t>Telefon:</t>
  </si>
  <si>
    <t>Fax:</t>
  </si>
  <si>
    <t>E-Mail:</t>
  </si>
  <si>
    <t>3. Angaben zur Betriebserlaubnis:</t>
  </si>
  <si>
    <t>5. Angaben zu den Öffnungszeiten der Tageseinrichtung insgesamt:</t>
  </si>
  <si>
    <t>Täglich (Montag bis Freitag) von</t>
  </si>
  <si>
    <t>bis</t>
  </si>
  <si>
    <t>Sonstige Regelungen:</t>
  </si>
  <si>
    <t>6. Ansprechpartner/-in bei Rückfragen:</t>
  </si>
  <si>
    <t>Ort, Datum</t>
  </si>
  <si>
    <t xml:space="preserve">Rechtsverbindliche Unterschrift des Trägers </t>
  </si>
  <si>
    <t>Anlage</t>
  </si>
  <si>
    <t>Leitung:</t>
  </si>
  <si>
    <t>Trägervertreter:</t>
  </si>
  <si>
    <t>Name der Kita:</t>
  </si>
  <si>
    <t>Summe Personal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</si>
  <si>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</si>
  <si>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</si>
  <si>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</si>
  <si>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</si>
  <si>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</si>
  <si>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</si>
  <si>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</si>
  <si>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</si>
  <si>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</si>
  <si>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</si>
  <si>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</si>
  <si>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</si>
  <si>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</si>
  <si>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</si>
  <si>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</si>
  <si>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</si>
  <si>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</si>
  <si>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</si>
  <si>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</si>
  <si>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</si>
  <si>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Einrichtung:</t>
  </si>
  <si>
    <t>Kita:</t>
  </si>
  <si>
    <t>bewilligte  Integrationsstunden:</t>
  </si>
  <si>
    <t>vorhandene Integrationsstunden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</si>
  <si>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</si>
  <si>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Kreisausschuss</t>
  </si>
  <si>
    <r>
      <rPr>
        <sz val="13"/>
        <color theme="1"/>
        <rFont val="Arial"/>
        <family val="2"/>
      </rPr>
      <t xml:space="preserve">Kreisausschuss                                             </t>
    </r>
    <r>
      <rPr>
        <sz val="10"/>
        <color theme="1"/>
        <rFont val="Arial"/>
        <family val="2"/>
      </rPr>
      <t>Fachbereich Familie, Jugend und Soziales</t>
    </r>
  </si>
  <si>
    <t>Fachbereich Familie, Jugend und Soziales</t>
  </si>
  <si>
    <t>4. Angaben zu den belegten Plätzen:</t>
  </si>
  <si>
    <t>Gruppe Nr.</t>
  </si>
  <si>
    <t>erste Gruppe</t>
  </si>
  <si>
    <t>zweite Gruppe</t>
  </si>
  <si>
    <t>dritte Gruppe</t>
  </si>
  <si>
    <t>vierte Gruppe</t>
  </si>
  <si>
    <t>fünfte Gruppe</t>
  </si>
  <si>
    <t>Gruppenname:</t>
  </si>
  <si>
    <t>sechste Gruppe</t>
  </si>
  <si>
    <t>siebte Gruppe</t>
  </si>
  <si>
    <t>achte Gruppe</t>
  </si>
  <si>
    <t>neunte Gruppe</t>
  </si>
  <si>
    <t>zehnte Gruppe</t>
  </si>
  <si>
    <t>Summenblatt</t>
  </si>
  <si>
    <t>plus 22 % Ausfallzeiten:</t>
  </si>
  <si>
    <t>plus 20 % Leitungszeit:</t>
  </si>
  <si>
    <t>ergibt Summe benötigte Fachkraftstunden:</t>
  </si>
  <si>
    <t>Gruppe 7</t>
  </si>
  <si>
    <t>Gruppe 8</t>
  </si>
  <si>
    <t>Gruppe 9</t>
  </si>
  <si>
    <t>Gruppe 10</t>
  </si>
  <si>
    <t>15 % des Mindest- 
personalbedarfs ohne Leitungszeiten</t>
  </si>
  <si>
    <t>Auf den Mindestpersonal-
bedarf anrechenbare Stunden</t>
  </si>
  <si>
    <t>Summe Leitungszeiten 
(20 % zusätzlich zum Netto-Mindestpersonalbedarf, max. 1,5 Vollzeitstellen):</t>
  </si>
  <si>
    <t>Differenz:*</t>
  </si>
  <si>
    <t>Jährliche Meldung nach § 47 SGB VIII</t>
  </si>
  <si>
    <t>Datum der Betriebserlaubnis:</t>
  </si>
  <si>
    <t>Gültigkeit der Betriebserlaubnis ab 
(nur bei bereits bestehender Betriebserlaubnis auszufüllen:</t>
  </si>
  <si>
    <t>Bitte klicken Sie diese Zelle an und wählen anhand des Auswahlpfeiles zutreffendes aus:</t>
  </si>
  <si>
    <t>Bitte Zelle anklicken und auswählen:</t>
  </si>
  <si>
    <t xml:space="preserve">* Nach § 25c Abs. 3 sind für die Leitungstätigkeit zusätzliche Zeiten im Umfang von 20 % des Netto-Mindestpersonalbedarfs vorzuhalten, jedoch höchstens im Umfang von 1,5 Vollzeitstellen. Anhand des hier eingegebenen Wertes wird die entsprechende Höchst-Stundenzahl ermittelt. </t>
  </si>
  <si>
    <t>vereinbarte Wochenarbeitszeit der Leitungskraft (ausschließlich für Leitungstätigkeiten):*</t>
  </si>
  <si>
    <t>zu berücksichtigende Leitungszeit nach § 25c Abs. 3</t>
  </si>
  <si>
    <t>vorhandene Leitungszeit lt. Personalblatt</t>
  </si>
  <si>
    <t>Prüfsumme Leitungszeit</t>
  </si>
  <si>
    <t>Blätter Gruppe 1 – Gruppe 10</t>
  </si>
  <si>
    <t>Personalberechnung zum Integrationsantrag</t>
  </si>
  <si>
    <t xml:space="preserve">Integrationsmaßnahme/n geplant zum: </t>
  </si>
  <si>
    <t>Gesamtplätze laut Betriebserlaubnis:</t>
  </si>
  <si>
    <t>Alle auszufüllenden Felder sind grau unterlegt.</t>
  </si>
  <si>
    <t>Hinweise zum Ausfüllen der Personalberechnung zum Integrationsantrag</t>
  </si>
  <si>
    <t>Angaben für die jeweiligen Integrationskinder in der Gruppe</t>
  </si>
  <si>
    <t>Name des/r Integrationskindes/r</t>
  </si>
  <si>
    <t>Geb.-Datum</t>
  </si>
  <si>
    <t>U3: 12 Integrationsstunden</t>
  </si>
  <si>
    <t>Ü3: 14 Integrationsstunden</t>
  </si>
  <si>
    <t>Stempel</t>
  </si>
  <si>
    <t xml:space="preserve">Wir erklären, </t>
  </si>
  <si>
    <t xml:space="preserve">dass die Integrationsmaßnahme(n)  zum </t>
  </si>
  <si>
    <t xml:space="preserve">dass sich die Angaben in diesem Rechner auf den zuvor benannten, beantragten Beginn der
Integrationsmaßnahme(n) beziehen. </t>
  </si>
  <si>
    <t>dass die in diesem Rechner gemachten Angaben vollständig und richtig sind.</t>
  </si>
  <si>
    <t>bewilligte/beantragte Integrationsstunden</t>
  </si>
  <si>
    <t>Integrationskinder</t>
  </si>
  <si>
    <t>Deckblatt</t>
  </si>
  <si>
    <t>Bitte geben Sie hier die allgemeinen Daten zur entsprechenden Kindertagesstätte ein.</t>
  </si>
  <si>
    <t>Die im folgenden erhobenen personenbezogenen Daten sind verpflichtende Angaben  zum Schutz von Kindern in Tageseinrichtungen nach den §§ 45 bis 48 SGB VIII in Verbindung mit § 15 HKJGB. Sie werden ausschließlich zum Zweck dieser Aufgabenerfüllung verwendet und ggf. in einem automatisierten Verfahren gespeichert. Die betroffenen Personen sind hiervon in geeigneter Weise in Kenntnis zu setzen.</t>
  </si>
  <si>
    <r>
      <t>2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0"/>
        <rFont val="Calibri"/>
        <family val="2"/>
        <scheme val="minor"/>
      </rPr>
      <t>g</t>
    </r>
    <r>
      <rPr>
        <sz val="10"/>
        <rFont val="Calibri"/>
        <family val="2"/>
        <scheme val="minor"/>
      </rPr>
      <t>" für gefördert oder "</t>
    </r>
    <r>
      <rPr>
        <b/>
        <u/>
        <sz val="10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 xml:space="preserve">" für nicht-gefördert sowie die </t>
    </r>
    <r>
      <rPr>
        <b/>
        <u/>
        <sz val="10"/>
        <rFont val="Calibri"/>
        <family val="2"/>
        <scheme val="minor"/>
      </rPr>
      <t>Zahl des entsprechenden Ausbildungsjahres</t>
    </r>
    <r>
      <rPr>
        <sz val="10"/>
        <rFont val="Calibri"/>
        <family val="2"/>
        <scheme val="minor"/>
      </rPr>
      <t xml:space="preserve"> ein, sodass es z. B. so aussehen könnte ng3 PiA oder g2 PivA.
- DQR 6: Mitarbeitende mit einem Berufsabschluss entprechend dem DQR6-Niveau, welche entsprechend § 25b Abs. 6 HKJGB durch das zuständige Jugendamt genehmigt wurden. Bitte tragen Sie diese mit der Abkürzung </t>
    </r>
    <r>
      <rPr>
        <b/>
        <sz val="10"/>
        <rFont val="Calibri"/>
        <family val="2"/>
        <scheme val="minor"/>
      </rPr>
      <t>DQR 6</t>
    </r>
    <r>
      <rPr>
        <sz val="10"/>
        <rFont val="Calibri"/>
        <family val="2"/>
        <scheme val="minor"/>
      </rPr>
      <t xml:space="preserve"> ein.
- Studierende entsprechend § 25b Abs. 2 HKJGB bitte mit dem </t>
    </r>
    <r>
      <rPr>
        <b/>
        <sz val="10"/>
        <rFont val="Calibri"/>
        <family val="2"/>
        <scheme val="minor"/>
      </rPr>
      <t>vollständigen Studiengang</t>
    </r>
    <r>
      <rPr>
        <sz val="10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0"/>
        <rFont val="Calibri"/>
        <family val="2"/>
        <scheme val="minor"/>
      </rPr>
      <t>"S"</t>
    </r>
    <r>
      <rPr>
        <sz val="10"/>
        <rFont val="Calibri"/>
        <family val="2"/>
        <scheme val="minor"/>
      </rPr>
      <t xml:space="preserve"> einzutragen. </t>
    </r>
  </si>
  <si>
    <t>Funktion</t>
  </si>
  <si>
    <r>
      <t>wöchentliche 
Arbeitszeit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</si>
  <si>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Ausbildung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</si>
  <si>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 xml:space="preserve">3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</si>
  <si>
    <t>Legende:</t>
  </si>
  <si>
    <r>
      <t xml:space="preserve">Sie erstellen einen Antrag auf </t>
    </r>
    <r>
      <rPr>
        <b/>
        <sz val="12"/>
        <rFont val="Calibri"/>
        <family val="2"/>
        <scheme val="minor"/>
      </rPr>
      <t>Integrationsmaßnahme</t>
    </r>
    <r>
      <rPr>
        <sz val="12"/>
        <rFont val="Calibri"/>
        <family val="2"/>
        <scheme val="minor"/>
      </rPr>
      <t>: Alle Angaben beziehen sich auf den Beginn der beantragten Integrationsmaßnahme!</t>
    </r>
  </si>
  <si>
    <r>
      <t xml:space="preserve">Bitte tragen Sie alle vertraglich aufgenommenen Kinder ein, das Programm rechnet </t>
    </r>
    <r>
      <rPr>
        <b/>
        <u/>
        <sz val="12"/>
        <color theme="1"/>
        <rFont val="Calibri"/>
        <family val="2"/>
        <scheme val="minor"/>
      </rPr>
      <t xml:space="preserve">automatisch </t>
    </r>
    <r>
      <rPr>
        <sz val="12"/>
        <color theme="1"/>
        <rFont val="Calibri"/>
        <family val="2"/>
        <scheme val="minor"/>
      </rPr>
      <t>die zusätzlichen (sog. virtuellen) Kinder für Integrationsmaßnahmen mit ein.</t>
    </r>
  </si>
  <si>
    <r>
      <t xml:space="preserve">Bitte füllen Sie für </t>
    </r>
    <r>
      <rPr>
        <b/>
        <u/>
        <sz val="12"/>
        <color theme="1"/>
        <rFont val="Calibri"/>
        <family val="2"/>
        <scheme val="minor"/>
      </rPr>
      <t>jede Gruppe</t>
    </r>
    <r>
      <rPr>
        <sz val="12"/>
        <color theme="1"/>
        <rFont val="Calibri"/>
        <family val="2"/>
        <scheme val="minor"/>
      </rPr>
      <t xml:space="preserve"> Ihrer Kita ein einzelnes Tabellenblatt aus!</t>
    </r>
  </si>
  <si>
    <r>
      <rPr>
        <b/>
        <u/>
        <sz val="12"/>
        <color theme="1"/>
        <rFont val="Calibri"/>
        <family val="2"/>
        <scheme val="minor"/>
      </rPr>
      <t>Regelgruppe</t>
    </r>
    <r>
      <rPr>
        <sz val="12"/>
        <color theme="1"/>
        <rFont val="Calibri"/>
        <family val="2"/>
        <scheme val="minor"/>
      </rPr>
      <t xml:space="preserve"> bzw. </t>
    </r>
    <r>
      <rPr>
        <b/>
        <u/>
        <sz val="12"/>
        <color theme="1"/>
        <rFont val="Calibri"/>
        <family val="2"/>
        <scheme val="minor"/>
      </rPr>
      <t>altersübergreifende Gruppe</t>
    </r>
    <r>
      <rPr>
        <sz val="12"/>
        <color theme="1"/>
        <rFont val="Calibri"/>
        <family val="2"/>
        <scheme val="minor"/>
      </rPr>
      <t xml:space="preserve"> (blau)</t>
    </r>
    <r>
      <rPr>
        <sz val="12"/>
        <color rgb="FF00B050"/>
        <rFont val="Calibri"/>
        <family val="2"/>
        <scheme val="minor"/>
      </rPr>
      <t xml:space="preserve"> </t>
    </r>
  </si>
  <si>
    <r>
      <t>·         1 Kind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5 Plätze zusätzlich</t>
    </r>
  </si>
  <si>
    <r>
      <t>·         2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2,5 Plätze zusätzlich</t>
    </r>
  </si>
  <si>
    <r>
      <t>·         3 bis 5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 Plätze zusätzlich</t>
    </r>
  </si>
  <si>
    <r>
      <rPr>
        <b/>
        <sz val="12"/>
        <color theme="1"/>
        <rFont val="Calibri"/>
        <family val="2"/>
        <scheme val="minor"/>
      </rPr>
      <t>Gruppe für die keine virtuellen Kinder einzurechnen sind</t>
    </r>
    <r>
      <rPr>
        <sz val="12"/>
        <color theme="1"/>
        <rFont val="Calibri"/>
        <family val="2"/>
        <scheme val="minor"/>
      </rPr>
      <t xml:space="preserve"> (grün)</t>
    </r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</si>
  <si>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2"/>
        <rFont val="Calibri"/>
        <family val="2"/>
        <scheme val="minor"/>
      </rPr>
      <t>g</t>
    </r>
    <r>
      <rPr>
        <sz val="12"/>
        <rFont val="Calibri"/>
        <family val="2"/>
        <scheme val="minor"/>
      </rPr>
      <t>" für gefördert oder "</t>
    </r>
    <r>
      <rPr>
        <b/>
        <u/>
        <sz val="12"/>
        <rFont val="Calibri"/>
        <family val="2"/>
        <scheme val="minor"/>
      </rPr>
      <t>ng</t>
    </r>
    <r>
      <rPr>
        <sz val="12"/>
        <rFont val="Calibri"/>
        <family val="2"/>
        <scheme val="minor"/>
      </rPr>
      <t xml:space="preserve">" für nicht-gefördert sowie die </t>
    </r>
    <r>
      <rPr>
        <b/>
        <u/>
        <sz val="12"/>
        <rFont val="Calibri"/>
        <family val="2"/>
        <scheme val="minor"/>
      </rPr>
      <t>Zahl des entsprechenden Ausbildungsjahres</t>
    </r>
    <r>
      <rPr>
        <sz val="12"/>
        <rFont val="Calibri"/>
        <family val="2"/>
        <scheme val="minor"/>
      </rPr>
      <t xml:space="preserve"> ein, sodass es z. B. so aussehen könnte ng3 PiA oder g2 PivA.
- DQR 6: Mitarbeitende mit einem Berufsabschluss entprechend dem DQR6-Niveau, welche entsprechend § 25b Abs. 6 HKJGB durch das zuständige Jugendamt genehmigt wurden. Bitte tragen Sie diese mit der Abkürzung </t>
    </r>
    <r>
      <rPr>
        <b/>
        <sz val="12"/>
        <rFont val="Calibri"/>
        <family val="2"/>
        <scheme val="minor"/>
      </rPr>
      <t>DQR 6</t>
    </r>
    <r>
      <rPr>
        <sz val="12"/>
        <rFont val="Calibri"/>
        <family val="2"/>
        <scheme val="minor"/>
      </rPr>
      <t xml:space="preserve"> ein.
- Studierende entsprechend § 25b Abs. 2 HKJGB bitte mit dem </t>
    </r>
    <r>
      <rPr>
        <b/>
        <sz val="12"/>
        <rFont val="Calibri"/>
        <family val="2"/>
        <scheme val="minor"/>
      </rPr>
      <t>vollständigen Studiengang</t>
    </r>
    <r>
      <rPr>
        <sz val="12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2"/>
        <rFont val="Calibri"/>
        <family val="2"/>
        <scheme val="minor"/>
      </rPr>
      <t>"S"</t>
    </r>
    <r>
      <rPr>
        <sz val="12"/>
        <rFont val="Calibri"/>
        <family val="2"/>
        <scheme val="minor"/>
      </rPr>
      <t xml:space="preserve"> einzutragen. </t>
    </r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</si>
  <si>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  </r>
  </si>
  <si>
    <t>bewilligte/beantragte Integrationsstunden**</t>
  </si>
  <si>
    <t>** Hier bitte alle Integrationskinder eintragen für die Sie bereits eine Bewilligung haben und für die Sie im beantragten Zeitraum eine Integrationsmaßnahme beantragen.</t>
  </si>
  <si>
    <t>Im Landkreis Marburg-Biedenkopf gelten regelhaft***:</t>
  </si>
  <si>
    <t>*** Vereinbarungsgemäß werden von den zusätzlichen Fachkraftstunden pro Woche bei den Kindern über einem Jahr jeweils eine Stunde nicht ausgezahlt, sondern zur Finanzierung der Unterstützungs-
maßnahme „Null bis Sechs“ verwendet.</t>
  </si>
  <si>
    <r>
      <t xml:space="preserve">Regelgruppen mit Gruppengrößen von 20 und weniger laut Betrieberlaubnis
</t>
    </r>
    <r>
      <rPr>
        <b/>
        <sz val="10"/>
        <color theme="0"/>
        <rFont val="Calibri"/>
        <family val="2"/>
        <scheme val="minor"/>
      </rPr>
      <t>(Abweichung von der Höchstbelegung nach § 25d Abs. 1 HKJGB)</t>
    </r>
  </si>
  <si>
    <t>beantragt werden/wird.</t>
  </si>
  <si>
    <t>dass die Vorlage und Prüfung der o.g. Führungszeugnisse nach Ablauf von längstens 5 Jahren erneuert werden.</t>
  </si>
  <si>
    <t>In der Kita bewilligte/beantragte Integrationsmaßnahmen zum Zeitpunkt der beantragten Integrationsmaßnahme</t>
  </si>
  <si>
    <t>Namen der Integrationskinder (Nachname, Vorname)</t>
  </si>
  <si>
    <t>zum beantragten Zeitpunkt:</t>
  </si>
  <si>
    <r>
      <rPr>
        <b/>
        <sz val="18"/>
        <color indexed="8"/>
        <rFont val="Calibri"/>
        <family val="2"/>
      </rPr>
      <t xml:space="preserve"> Benötigte Angaben zur Personal- und Gruppenberechnung                                                           </t>
    </r>
    <r>
      <rPr>
        <b/>
        <u/>
        <sz val="18"/>
        <color indexed="8"/>
        <rFont val="Calibri"/>
        <family val="2"/>
      </rPr>
      <t xml:space="preserve">                                                                      </t>
    </r>
    <r>
      <rPr>
        <b/>
        <sz val="18"/>
        <color indexed="8"/>
        <rFont val="Calibri"/>
        <family val="2"/>
      </rPr>
      <t xml:space="preserve">  </t>
    </r>
  </si>
  <si>
    <t xml:space="preserve"> Bitte wählen Sie zuerst aus, ob es sich um eine reine Krippengruppe,eine Regelgruppe/AÜ-Gruppe handelt oder eine Gruppe für die keine virtuellen Kinder einzurechnen sind!</t>
  </si>
  <si>
    <t>Angaben zu Personen mit fachfremder Ausbildung mit Genehmigung des Jugendamtes
zum Einsatz als Fachkraft zur Mitarbeit*</t>
  </si>
  <si>
    <r>
      <t xml:space="preserve">* Personen mit fachfremder Ausbildung, für die nach § 25b Abs. 2 Satz 1 Nr. 6 HKJGB die Genehmigung des Jugendamtes vorliegt, 
können nach § 25b Abs. 2 Satz 2 HKJGB mit einem Stundenumfang </t>
    </r>
    <r>
      <rPr>
        <b/>
        <sz val="10"/>
        <color theme="1"/>
        <rFont val="Calibri"/>
        <family val="2"/>
        <scheme val="minor"/>
      </rPr>
      <t>von bis zu 15 % des Mindestpersonalbedarfs ohne Leitungszeiten auf den Mindestperonalbedarf angerechnet werden</t>
    </r>
    <r>
      <rPr>
        <sz val="10"/>
        <color theme="1"/>
        <rFont val="Calibri"/>
        <family val="2"/>
        <scheme val="minor"/>
      </rPr>
      <t xml:space="preserve"> (nicht anrechenbare Zeiten sind Zeiten als Zusatzpersonal (siehe weiter unten)</t>
    </r>
  </si>
  <si>
    <r>
      <t xml:space="preserve">** Nach § 25c Abs. 3 HKJGB sind für die Leitungstätigkeit zusätzliche Zeiten im Umfang von 20 % des ermittelten Netto-Mindestpersonalbedarfs vorzuhalten, jedoch höchstens im Umfang von 1,5 Vollzeitstellen. </t>
    </r>
    <r>
      <rPr>
        <b/>
        <sz val="10"/>
        <rFont val="Calibri"/>
        <family val="2"/>
        <scheme val="minor"/>
      </rPr>
      <t>Über diesen Umfang hinaus gehende Stunden der hier aufgeführten Person(en) können weiter oben unter "Angaben zum pädagogischen Personal" aufgeführt werden.</t>
    </r>
  </si>
  <si>
    <r>
      <t>Angaben zur Einrichtungsleitung</t>
    </r>
    <r>
      <rPr>
        <b/>
        <sz val="14"/>
        <color rgb="FFFF0000"/>
        <rFont val="Calibri"/>
        <family val="2"/>
        <scheme val="minor"/>
      </rPr>
      <t xml:space="preserve"> (</t>
    </r>
    <r>
      <rPr>
        <b/>
        <i/>
        <sz val="14"/>
        <color rgb="FFFF0000"/>
        <rFont val="Calibri"/>
        <family val="2"/>
        <scheme val="minor"/>
      </rPr>
      <t>bitte hier nur die vereinbarten wöchentlichen Leitungszeiten eintragen, eventuell weitere bestehende Arbeitszeiten als Fachkraft bitte in der Rubrik  "Angaben zum pädagogischen Personal" weiter oben eintragen</t>
    </r>
    <r>
      <rPr>
        <b/>
        <sz val="14"/>
        <color rgb="FFFF0000"/>
        <rFont val="Calibri"/>
        <family val="2"/>
        <scheme val="minor"/>
      </rPr>
      <t xml:space="preserve">) </t>
    </r>
    <r>
      <rPr>
        <b/>
        <sz val="14"/>
        <rFont val="Calibri"/>
        <family val="2"/>
        <scheme val="minor"/>
      </rPr>
      <t>**:</t>
    </r>
  </si>
  <si>
    <t xml:space="preserve"> Zusatzstunden*** beim pädagogischen Personal zur Sicherstellung der Vorgaben aus (§ 25c i.V. mit § 25b HKJGB): </t>
  </si>
  <si>
    <t>*** Zusätzliche Stunden beim Personal, die außerhalb des eigentlichen Arbeitsvertrages vorübergehend zur Sicherstellung des Personalbedarfs nach HKJGB erbracht werden.</t>
  </si>
  <si>
    <t xml:space="preserve"> Angaben zum weiteren Personal für Sprachförderung, Hauswirtschaft, Ergotherapeutin etc. </t>
  </si>
  <si>
    <t xml:space="preserve"> Angaben zum Personal für Integration</t>
  </si>
  <si>
    <t>Führungszeugnis vom</t>
  </si>
  <si>
    <t xml:space="preserve">1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</si>
  <si>
    <r>
      <t>Führungszeugnis vom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</si>
  <si>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 xml:space="preserve"> Krippengruppen</t>
    </r>
    <r>
      <rPr>
        <b/>
        <sz val="10"/>
        <color theme="0"/>
        <rFont val="Calibri"/>
        <family val="2"/>
        <scheme val="minor"/>
      </rPr>
      <t xml:space="preserve"> (Einberechnung der sog. virtuellen Kinder bei Integration)</t>
    </r>
  </si>
  <si>
    <r>
      <t xml:space="preserve">Regelgruppen und altersübergreifenden Gruppen </t>
    </r>
    <r>
      <rPr>
        <b/>
        <sz val="10"/>
        <color theme="0"/>
        <rFont val="Calibri"/>
        <family val="2"/>
        <scheme val="minor"/>
      </rPr>
      <t>(Einberechnung sog. virtueller Kinder bei integration)</t>
    </r>
  </si>
  <si>
    <r>
      <t xml:space="preserve">Angaben zum pädagogischen Personal (§ 25c i.V. mit § 25b HKJGB), </t>
    </r>
    <r>
      <rPr>
        <b/>
        <sz val="14"/>
        <color rgb="FFFF0000"/>
        <rFont val="Calibri"/>
        <family val="2"/>
        <scheme val="minor"/>
      </rPr>
      <t>ohne Leitungszeiten</t>
    </r>
    <r>
      <rPr>
        <b/>
        <sz val="14"/>
        <color theme="1"/>
        <rFont val="Calibri"/>
        <family val="2"/>
        <scheme val="minor"/>
      </rPr>
      <t xml:space="preserve"> 
und Personen mit fachfremder Ausbildung (dazu s. oben): </t>
    </r>
  </si>
  <si>
    <r>
      <rPr>
        <b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  </r>
  </si>
  <si>
    <t>Zusammenfassung der Ergebnisse</t>
  </si>
  <si>
    <t>Bitte beachten Sie, dass die Hinweise in rot auftauchen, wenn Sie etwas nicht vollständig ausgefüllt haben oder die Zahlen nicht übereinstimmen.</t>
  </si>
  <si>
    <t>Zusammenfassung der Ergebnisse für den Fachdienst Frühe Kindheit und Familie</t>
  </si>
  <si>
    <r>
      <t xml:space="preserve">Denken Sie insbesondere an die Eintragung des </t>
    </r>
    <r>
      <rPr>
        <b/>
        <u/>
        <sz val="12"/>
        <rFont val="Calibri"/>
        <family val="2"/>
        <scheme val="minor"/>
      </rPr>
      <t>geplanten Beginns</t>
    </r>
    <r>
      <rPr>
        <sz val="12"/>
        <rFont val="Calibri"/>
        <family val="2"/>
        <scheme val="minor"/>
      </rPr>
      <t xml:space="preserve"> der Integrationsmaßnahme(n). </t>
    </r>
  </si>
  <si>
    <r>
      <rPr>
        <b/>
        <u/>
        <sz val="12"/>
        <color theme="1"/>
        <rFont val="Calibri"/>
        <family val="2"/>
        <scheme val="minor"/>
      </rPr>
      <t>Krippengruppe</t>
    </r>
    <r>
      <rPr>
        <sz val="12"/>
        <color theme="1"/>
        <rFont val="Calibri"/>
        <family val="2"/>
        <scheme val="minor"/>
      </rPr>
      <t xml:space="preserve"> (rot)</t>
    </r>
    <r>
      <rPr>
        <sz val="12"/>
        <color rgb="FF00B050"/>
        <rFont val="Calibri"/>
        <family val="2"/>
        <scheme val="minor"/>
      </rPr>
      <t xml:space="preserve"> </t>
    </r>
  </si>
  <si>
    <t>Anlage Personal</t>
  </si>
  <si>
    <r>
      <t xml:space="preserve">Bitte beachten Sie hier die Erläuterungen unter den Tabellen. Hierbei sind insbesondere die </t>
    </r>
    <r>
      <rPr>
        <b/>
        <u/>
        <sz val="12"/>
        <color theme="1"/>
        <rFont val="Calibri"/>
        <family val="2"/>
        <scheme val="minor"/>
      </rPr>
      <t>Codierungen</t>
    </r>
    <r>
      <rPr>
        <sz val="12"/>
        <color theme="1"/>
        <rFont val="Calibri"/>
        <family val="2"/>
        <scheme val="minor"/>
      </rPr>
      <t xml:space="preserve"> zu verwenden (siehe unten: Legende).</t>
    </r>
  </si>
  <si>
    <t>Damit die Summenbildungen korrekt erfolgen, müssen vorher die Tabellenblätter der Gruppen ausgefüllt worden sein.</t>
  </si>
  <si>
    <r>
      <t xml:space="preserve">Bei den Angaben zum pädagogischen Personal bitte </t>
    </r>
    <r>
      <rPr>
        <b/>
        <u/>
        <sz val="12"/>
        <color theme="1"/>
        <rFont val="Calibri"/>
        <family val="2"/>
        <scheme val="minor"/>
      </rPr>
      <t>alle Fachkraftstunden zu Beginn</t>
    </r>
    <r>
      <rPr>
        <sz val="12"/>
        <color theme="1"/>
        <rFont val="Calibri"/>
        <family val="2"/>
        <scheme val="minor"/>
      </rPr>
      <t xml:space="preserve"> der Integrationsmaßnahme eintragen.                                                                  Geplantes Personal bitte mit „</t>
    </r>
    <r>
      <rPr>
        <i/>
        <sz val="12"/>
        <color theme="1"/>
        <rFont val="Calibri"/>
        <family val="2"/>
        <scheme val="minor"/>
      </rPr>
      <t>NN“</t>
    </r>
    <r>
      <rPr>
        <sz val="12"/>
        <color theme="1"/>
        <rFont val="Calibri"/>
        <family val="2"/>
        <scheme val="minor"/>
      </rPr>
      <t xml:space="preserve"> ausweisen.</t>
    </r>
  </si>
  <si>
    <t xml:space="preserve">dass entsprechend § 45 Abs. 3 Nr. 2 SGB VIII im Hinblick auf die Eignung des Personals die Vorlage und Prüfung von aufgabenspezifischen 
Ausbildungsnachweisen sowie von aktuellen Führungszeugnissen nach § 30 Abs. 5 und § 30a Abs. 1 des Bundeszentralregistergesetzes sichergestellt sind. </t>
  </si>
  <si>
    <t>dass o.g. Führungszeugnisse für neben- und ehrenamtlich tätige Personen entsprechend § 72a Abs. 4 SGB VIII ebenfalls vorliegen und geprüft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</si>
</sst>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2"/>
      <color indexed="8"/>
      <name val="Calibri"/>
      <family val="2"/>
    </font>
    <font>
      <b/>
      <u val="double"/>
      <sz val="14"/>
      <color indexed="8"/>
      <name val="Calibri"/>
      <family val="2"/>
    </font>
    <font>
      <b/>
      <u val="double"/>
      <sz val="16"/>
      <color indexed="8"/>
      <name val="Calibri"/>
      <family val="2"/>
    </font>
    <font>
      <b/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0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trike/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76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right" wrapText="1"/>
    </xf>
    <xf numFmtId="16" fontId="4" fillId="0" borderId="1" xfId="0" applyNumberFormat="1" applyFont="1" applyFill="1" applyBorder="1" applyProtection="1"/>
    <xf numFmtId="0" fontId="4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14" fillId="0" borderId="1" xfId="0" applyFont="1" applyFill="1" applyBorder="1"/>
    <xf numFmtId="0" fontId="21" fillId="0" borderId="0" xfId="0" applyFont="1" applyFill="1" applyBorder="1" applyAlignment="1">
      <alignment horizontal="left" shrinkToFit="1"/>
    </xf>
    <xf numFmtId="0" fontId="21" fillId="0" borderId="0" xfId="0" applyFont="1" applyFill="1" applyBorder="1" applyAlignment="1">
      <alignment horizontal="left" indent="11" shrinkToFit="1"/>
    </xf>
    <xf numFmtId="0" fontId="13" fillId="0" borderId="0" xfId="0" applyFont="1" applyFill="1" applyAlignment="1">
      <alignment horizontal="left" wrapText="1" indent="8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Fill="1" applyAlignment="1">
      <alignment horizontal="left" wrapText="1" indent="2" shrinkToFit="1"/>
    </xf>
    <xf numFmtId="0" fontId="0" fillId="4" borderId="0" xfId="0" applyFill="1"/>
    <xf numFmtId="0" fontId="0" fillId="0" borderId="0" xfId="0" applyAlignment="1"/>
    <xf numFmtId="2" fontId="4" fillId="0" borderId="2" xfId="0" applyNumberFormat="1" applyFont="1" applyFill="1" applyBorder="1" applyAlignment="1" applyProtection="1"/>
    <xf numFmtId="2" fontId="4" fillId="0" borderId="3" xfId="0" applyNumberFormat="1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/>
    <xf numFmtId="0" fontId="0" fillId="0" borderId="3" xfId="0" applyBorder="1" applyAlignment="1" applyProtection="1"/>
    <xf numFmtId="0" fontId="13" fillId="0" borderId="0" xfId="0" applyFont="1" applyFill="1" applyAlignment="1">
      <alignment wrapText="1" shrinkToFit="1"/>
    </xf>
    <xf numFmtId="0" fontId="0" fillId="0" borderId="0" xfId="0" applyAlignment="1">
      <alignment wrapText="1"/>
    </xf>
    <xf numFmtId="0" fontId="4" fillId="0" borderId="0" xfId="0" applyFont="1" applyFill="1" applyBorder="1" applyProtection="1"/>
    <xf numFmtId="2" fontId="4" fillId="0" borderId="5" xfId="0" applyNumberFormat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Fill="1" applyBorder="1" applyAlignment="1" applyProtection="1"/>
    <xf numFmtId="0" fontId="26" fillId="0" borderId="0" xfId="0" applyFont="1" applyFill="1" applyAlignment="1">
      <alignment wrapText="1" shrinkToFit="1"/>
    </xf>
    <xf numFmtId="0" fontId="0" fillId="0" borderId="0" xfId="0" applyAlignment="1" applyProtection="1"/>
    <xf numFmtId="0" fontId="2" fillId="4" borderId="0" xfId="0" applyFont="1" applyFill="1" applyAlignment="1">
      <alignment horizontal="center"/>
    </xf>
    <xf numFmtId="0" fontId="0" fillId="0" borderId="0" xfId="0" applyBorder="1" applyAlignment="1"/>
    <xf numFmtId="0" fontId="21" fillId="4" borderId="0" xfId="0" applyFont="1" applyFill="1" applyBorder="1" applyAlignment="1">
      <alignment horizontal="left" shrinkToFit="1"/>
    </xf>
    <xf numFmtId="0" fontId="22" fillId="4" borderId="0" xfId="0" applyFont="1" applyFill="1" applyBorder="1" applyAlignment="1">
      <alignment horizontal="left" shrinkToFi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4" fillId="0" borderId="0" xfId="0" applyFont="1" applyBorder="1" applyAlignment="1"/>
    <xf numFmtId="0" fontId="7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9" fillId="0" borderId="0" xfId="0" applyFont="1"/>
    <xf numFmtId="0" fontId="32" fillId="0" borderId="0" xfId="0" applyFont="1" applyFill="1" applyBorder="1"/>
    <xf numFmtId="0" fontId="25" fillId="0" borderId="0" xfId="0" applyFont="1" applyFill="1" applyAlignment="1">
      <alignment vertical="top"/>
    </xf>
    <xf numFmtId="0" fontId="1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wrapText="1"/>
    </xf>
    <xf numFmtId="0" fontId="0" fillId="0" borderId="10" xfId="0" applyBorder="1" applyAlignment="1"/>
    <xf numFmtId="0" fontId="14" fillId="4" borderId="1" xfId="0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2" fontId="28" fillId="0" borderId="5" xfId="0" applyNumberFormat="1" applyFont="1" applyFill="1" applyBorder="1" applyProtection="1"/>
    <xf numFmtId="0" fontId="28" fillId="0" borderId="0" xfId="0" applyFont="1" applyFill="1" applyBorder="1" applyProtection="1"/>
    <xf numFmtId="0" fontId="29" fillId="0" borderId="0" xfId="0" applyFont="1" applyBorder="1" applyProtection="1"/>
    <xf numFmtId="0" fontId="29" fillId="0" borderId="0" xfId="0" applyFont="1" applyProtection="1"/>
    <xf numFmtId="0" fontId="2" fillId="0" borderId="0" xfId="0" applyFont="1" applyFill="1" applyBorder="1" applyProtection="1"/>
    <xf numFmtId="2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2" fontId="4" fillId="0" borderId="0" xfId="0" applyNumberFormat="1" applyFont="1" applyFill="1" applyBorder="1" applyProtection="1"/>
    <xf numFmtId="0" fontId="4" fillId="4" borderId="1" xfId="0" applyFont="1" applyFill="1" applyBorder="1" applyAlignment="1" applyProtection="1">
      <alignment horizontal="right"/>
    </xf>
    <xf numFmtId="2" fontId="34" fillId="0" borderId="0" xfId="0" applyNumberFormat="1" applyFont="1" applyFill="1" applyBorder="1" applyAlignment="1" applyProtection="1"/>
    <xf numFmtId="0" fontId="0" fillId="0" borderId="0" xfId="0" applyAlignment="1"/>
    <xf numFmtId="0" fontId="27" fillId="0" borderId="0" xfId="0" applyFont="1" applyBorder="1" applyAlignment="1">
      <alignment horizontal="left"/>
    </xf>
    <xf numFmtId="0" fontId="4" fillId="0" borderId="0" xfId="0" applyFont="1"/>
    <xf numFmtId="0" fontId="2" fillId="7" borderId="1" xfId="0" applyFont="1" applyFill="1" applyBorder="1"/>
    <xf numFmtId="0" fontId="2" fillId="7" borderId="1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Alignment="1">
      <alignment wrapText="1"/>
    </xf>
    <xf numFmtId="0" fontId="34" fillId="0" borderId="0" xfId="0" applyFont="1" applyAlignment="1"/>
    <xf numFmtId="0" fontId="28" fillId="0" borderId="0" xfId="0" applyFont="1" applyAlignment="1">
      <alignment wrapText="1"/>
    </xf>
    <xf numFmtId="0" fontId="28" fillId="0" borderId="10" xfId="0" applyFont="1" applyBorder="1" applyAlignment="1">
      <alignment wrapText="1"/>
    </xf>
    <xf numFmtId="0" fontId="40" fillId="0" borderId="0" xfId="0" applyFont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13" fillId="7" borderId="1" xfId="0" applyFont="1" applyFill="1" applyBorder="1" applyAlignment="1">
      <alignment vertical="center" wrapText="1"/>
    </xf>
    <xf numFmtId="0" fontId="0" fillId="7" borderId="1" xfId="0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left"/>
    </xf>
    <xf numFmtId="0" fontId="25" fillId="7" borderId="9" xfId="0" applyFont="1" applyFill="1" applyBorder="1" applyAlignment="1"/>
    <xf numFmtId="0" fontId="2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4" fillId="7" borderId="1" xfId="0" applyFont="1" applyFill="1" applyBorder="1" applyAlignment="1">
      <alignment horizontal="center"/>
    </xf>
    <xf numFmtId="2" fontId="24" fillId="7" borderId="1" xfId="0" applyNumberFormat="1" applyFont="1" applyFill="1" applyBorder="1"/>
    <xf numFmtId="0" fontId="29" fillId="0" borderId="1" xfId="0" applyFont="1" applyBorder="1" applyAlignment="1" applyProtection="1">
      <alignment horizontal="right"/>
    </xf>
    <xf numFmtId="0" fontId="0" fillId="7" borderId="1" xfId="0" applyFill="1" applyBorder="1" applyProtection="1"/>
    <xf numFmtId="2" fontId="2" fillId="7" borderId="1" xfId="0" applyNumberFormat="1" applyFont="1" applyFill="1" applyBorder="1" applyAlignment="1" applyProtection="1">
      <alignment horizontal="right"/>
    </xf>
    <xf numFmtId="2" fontId="28" fillId="0" borderId="0" xfId="0" applyNumberFormat="1" applyFont="1" applyFill="1" applyBorder="1" applyProtection="1"/>
    <xf numFmtId="0" fontId="0" fillId="0" borderId="0" xfId="0" applyBorder="1"/>
    <xf numFmtId="0" fontId="41" fillId="0" borderId="0" xfId="0" applyFont="1"/>
    <xf numFmtId="0" fontId="41" fillId="0" borderId="0" xfId="0" applyFont="1" applyProtection="1"/>
    <xf numFmtId="0" fontId="42" fillId="0" borderId="0" xfId="0" applyFont="1" applyProtection="1"/>
    <xf numFmtId="0" fontId="4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4" fillId="5" borderId="1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>
      <alignment wrapText="1" shrinkToFit="1"/>
    </xf>
    <xf numFmtId="1" fontId="7" fillId="0" borderId="0" xfId="0" applyNumberFormat="1" applyFont="1" applyAlignment="1">
      <alignment vertical="center" wrapText="1"/>
    </xf>
    <xf numFmtId="1" fontId="0" fillId="0" borderId="0" xfId="0" applyNumberFormat="1" applyBorder="1" applyAlignment="1"/>
    <xf numFmtId="1" fontId="2" fillId="7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27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/>
    <xf numFmtId="1" fontId="25" fillId="7" borderId="9" xfId="0" applyNumberFormat="1" applyFont="1" applyFill="1" applyBorder="1" applyAlignment="1"/>
    <xf numFmtId="1" fontId="4" fillId="0" borderId="0" xfId="0" applyNumberFormat="1" applyFont="1" applyBorder="1" applyAlignment="1">
      <alignment horizontal="left"/>
    </xf>
    <xf numFmtId="1" fontId="25" fillId="0" borderId="0" xfId="0" applyNumberFormat="1" applyFont="1" applyFill="1" applyAlignment="1">
      <alignment vertical="top"/>
    </xf>
    <xf numFmtId="1" fontId="0" fillId="0" borderId="0" xfId="0" applyNumberFormat="1"/>
    <xf numFmtId="0" fontId="2" fillId="7" borderId="1" xfId="0" applyFont="1" applyFill="1" applyBorder="1" applyAlignment="1">
      <alignment vertical="center" wrapText="1"/>
    </xf>
    <xf numFmtId="0" fontId="24" fillId="0" borderId="0" xfId="0" applyFont="1"/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2" fontId="2" fillId="0" borderId="0" xfId="0" applyNumberFormat="1" applyFont="1" applyFill="1" applyBorder="1" applyAlignment="1" applyProtection="1"/>
    <xf numFmtId="0" fontId="0" fillId="0" borderId="0" xfId="0" applyBorder="1" applyAlignment="1" applyProtection="1"/>
    <xf numFmtId="0" fontId="2" fillId="0" borderId="7" xfId="0" applyFont="1" applyFill="1" applyBorder="1" applyProtection="1"/>
    <xf numFmtId="0" fontId="4" fillId="0" borderId="9" xfId="0" applyFont="1" applyFill="1" applyBorder="1" applyProtection="1"/>
    <xf numFmtId="0" fontId="30" fillId="0" borderId="3" xfId="0" applyFont="1" applyFill="1" applyBorder="1" applyProtection="1"/>
    <xf numFmtId="0" fontId="4" fillId="0" borderId="5" xfId="0" applyFont="1" applyFill="1" applyBorder="1" applyProtection="1"/>
    <xf numFmtId="0" fontId="2" fillId="0" borderId="4" xfId="0" applyFont="1" applyFill="1" applyBorder="1" applyAlignment="1" applyProtection="1">
      <alignment horizontal="right"/>
    </xf>
    <xf numFmtId="0" fontId="30" fillId="0" borderId="8" xfId="0" applyFont="1" applyFill="1" applyBorder="1" applyProtection="1"/>
    <xf numFmtId="0" fontId="2" fillId="0" borderId="9" xfId="0" applyFont="1" applyFill="1" applyBorder="1" applyProtection="1"/>
    <xf numFmtId="0" fontId="28" fillId="0" borderId="9" xfId="0" applyFont="1" applyFill="1" applyBorder="1" applyProtection="1"/>
    <xf numFmtId="0" fontId="29" fillId="0" borderId="9" xfId="0" applyFont="1" applyBorder="1" applyProtection="1"/>
    <xf numFmtId="0" fontId="2" fillId="0" borderId="9" xfId="0" applyFont="1" applyFill="1" applyBorder="1" applyAlignment="1" applyProtection="1"/>
    <xf numFmtId="0" fontId="0" fillId="0" borderId="9" xfId="0" applyBorder="1" applyProtection="1"/>
    <xf numFmtId="0" fontId="4" fillId="5" borderId="4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2" fontId="2" fillId="0" borderId="9" xfId="0" applyNumberFormat="1" applyFont="1" applyFill="1" applyBorder="1" applyAlignment="1" applyProtection="1"/>
    <xf numFmtId="0" fontId="30" fillId="0" borderId="7" xfId="0" applyFont="1" applyFill="1" applyBorder="1" applyProtection="1"/>
    <xf numFmtId="0" fontId="30" fillId="0" borderId="4" xfId="0" applyFont="1" applyFill="1" applyBorder="1" applyProtection="1"/>
    <xf numFmtId="0" fontId="28" fillId="0" borderId="5" xfId="0" applyFont="1" applyFill="1" applyBorder="1" applyProtection="1"/>
    <xf numFmtId="0" fontId="30" fillId="0" borderId="4" xfId="0" applyFont="1" applyFill="1" applyBorder="1" applyAlignment="1" applyProtection="1">
      <alignment horizontal="right"/>
    </xf>
    <xf numFmtId="0" fontId="30" fillId="0" borderId="2" xfId="0" applyFont="1" applyFill="1" applyBorder="1" applyProtection="1"/>
    <xf numFmtId="0" fontId="30" fillId="0" borderId="9" xfId="0" applyFont="1" applyFill="1" applyBorder="1" applyProtection="1"/>
    <xf numFmtId="0" fontId="30" fillId="0" borderId="9" xfId="0" applyFont="1" applyFill="1" applyBorder="1" applyAlignment="1" applyProtection="1"/>
    <xf numFmtId="2" fontId="30" fillId="0" borderId="9" xfId="0" applyNumberFormat="1" applyFont="1" applyFill="1" applyBorder="1" applyAlignment="1" applyProtection="1"/>
    <xf numFmtId="0" fontId="7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7" fillId="0" borderId="0" xfId="0" applyFont="1"/>
    <xf numFmtId="0" fontId="0" fillId="0" borderId="0" xfId="0" applyFill="1" applyBorder="1"/>
    <xf numFmtId="0" fontId="2" fillId="0" borderId="0" xfId="0" applyFont="1"/>
    <xf numFmtId="0" fontId="24" fillId="7" borderId="1" xfId="0" applyFont="1" applyFill="1" applyBorder="1" applyAlignment="1">
      <alignment horizontal="center"/>
    </xf>
    <xf numFmtId="0" fontId="46" fillId="0" borderId="0" xfId="0" applyFont="1" applyFill="1" applyBorder="1" applyAlignment="1"/>
    <xf numFmtId="0" fontId="46" fillId="0" borderId="0" xfId="0" applyFont="1" applyFill="1"/>
    <xf numFmtId="2" fontId="47" fillId="0" borderId="0" xfId="0" applyNumberFormat="1" applyFont="1" applyFill="1" applyBorder="1" applyAlignment="1"/>
    <xf numFmtId="0" fontId="47" fillId="0" borderId="0" xfId="0" applyFont="1" applyFill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0" fillId="7" borderId="1" xfId="0" applyFill="1" applyBorder="1" applyAlignment="1"/>
    <xf numFmtId="0" fontId="0" fillId="0" borderId="1" xfId="0" applyBorder="1" applyAlignment="1"/>
    <xf numFmtId="0" fontId="13" fillId="0" borderId="0" xfId="0" applyFont="1" applyFill="1" applyAlignment="1">
      <alignment wrapText="1" shrinkToFit="1"/>
    </xf>
    <xf numFmtId="0" fontId="14" fillId="5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/>
    <xf numFmtId="0" fontId="40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left"/>
    </xf>
    <xf numFmtId="0" fontId="0" fillId="0" borderId="0" xfId="0" applyFont="1"/>
    <xf numFmtId="0" fontId="55" fillId="0" borderId="0" xfId="0" applyFont="1"/>
    <xf numFmtId="0" fontId="24" fillId="7" borderId="1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8" fillId="0" borderId="0" xfId="0" applyFont="1"/>
    <xf numFmtId="0" fontId="47" fillId="0" borderId="0" xfId="0" applyFont="1"/>
    <xf numFmtId="0" fontId="47" fillId="0" borderId="0" xfId="0" applyFont="1" applyProtection="1"/>
    <xf numFmtId="0" fontId="0" fillId="0" borderId="0" xfId="0" applyAlignment="1"/>
    <xf numFmtId="0" fontId="29" fillId="0" borderId="1" xfId="0" applyFont="1" applyBorder="1" applyAlignment="1"/>
    <xf numFmtId="0" fontId="0" fillId="0" borderId="5" xfId="0" applyBorder="1" applyAlignment="1"/>
    <xf numFmtId="0" fontId="27" fillId="5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/>
    <xf numFmtId="14" fontId="27" fillId="5" borderId="1" xfId="0" applyNumberFormat="1" applyFont="1" applyFill="1" applyBorder="1" applyAlignment="1" applyProtection="1">
      <alignment horizontal="left"/>
      <protection locked="0"/>
    </xf>
    <xf numFmtId="0" fontId="38" fillId="0" borderId="0" xfId="0" applyFont="1"/>
    <xf numFmtId="0" fontId="45" fillId="0" borderId="0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34" fillId="0" borderId="0" xfId="0" applyFont="1" applyBorder="1" applyAlignment="1">
      <alignment horizontal="justify" vertical="center"/>
    </xf>
    <xf numFmtId="0" fontId="30" fillId="0" borderId="0" xfId="0" applyFont="1" applyFill="1" applyBorder="1" applyAlignment="1">
      <alignment horizontal="justify" vertical="center"/>
    </xf>
    <xf numFmtId="0" fontId="28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2" fillId="0" borderId="13" xfId="0" applyFont="1" applyFill="1" applyBorder="1" applyAlignment="1" applyProtection="1"/>
    <xf numFmtId="0" fontId="45" fillId="0" borderId="0" xfId="0" applyFont="1"/>
    <xf numFmtId="0" fontId="0" fillId="0" borderId="0" xfId="0" applyAlignment="1">
      <alignment wrapText="1"/>
    </xf>
    <xf numFmtId="0" fontId="30" fillId="0" borderId="6" xfId="0" applyFont="1" applyFill="1" applyBorder="1" applyProtection="1"/>
    <xf numFmtId="0" fontId="0" fillId="0" borderId="0" xfId="0" applyAlignment="1"/>
    <xf numFmtId="0" fontId="13" fillId="0" borderId="0" xfId="0" applyFont="1" applyFill="1" applyAlignment="1">
      <alignment wrapText="1" shrinkToFi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0" xfId="0" applyFill="1"/>
    <xf numFmtId="0" fontId="18" fillId="7" borderId="0" xfId="1" applyFont="1" applyFill="1" applyBorder="1" applyAlignment="1">
      <alignment wrapText="1"/>
    </xf>
    <xf numFmtId="0" fontId="18" fillId="0" borderId="0" xfId="1" applyFont="1" applyFill="1" applyBorder="1" applyAlignment="1">
      <alignment wrapText="1"/>
    </xf>
    <xf numFmtId="14" fontId="19" fillId="0" borderId="0" xfId="1" applyNumberFormat="1" applyFont="1" applyFill="1" applyBorder="1" applyAlignment="1">
      <alignment wrapText="1"/>
    </xf>
    <xf numFmtId="14" fontId="19" fillId="7" borderId="0" xfId="1" applyNumberFormat="1" applyFont="1" applyFill="1" applyBorder="1" applyAlignment="1">
      <alignment wrapText="1"/>
    </xf>
    <xf numFmtId="0" fontId="19" fillId="0" borderId="0" xfId="1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vertical="center" wrapText="1"/>
    </xf>
    <xf numFmtId="14" fontId="1" fillId="7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right"/>
    </xf>
    <xf numFmtId="2" fontId="30" fillId="0" borderId="1" xfId="0" applyNumberFormat="1" applyFont="1" applyBorder="1" applyAlignment="1">
      <alignment horizontal="right"/>
    </xf>
    <xf numFmtId="2" fontId="30" fillId="7" borderId="1" xfId="0" applyNumberFormat="1" applyFont="1" applyFill="1" applyBorder="1" applyAlignment="1">
      <alignment horizontal="right"/>
    </xf>
    <xf numFmtId="2" fontId="2" fillId="7" borderId="1" xfId="0" applyNumberFormat="1" applyFont="1" applyFill="1" applyBorder="1" applyAlignment="1">
      <alignment horizontal="right"/>
    </xf>
    <xf numFmtId="0" fontId="27" fillId="5" borderId="1" xfId="0" applyFont="1" applyFill="1" applyBorder="1" applyAlignment="1" applyProtection="1">
      <alignment horizontal="center"/>
      <protection locked="0"/>
    </xf>
    <xf numFmtId="1" fontId="27" fillId="5" borderId="1" xfId="0" applyNumberFormat="1" applyFont="1" applyFill="1" applyBorder="1" applyAlignment="1" applyProtection="1">
      <alignment horizontal="center"/>
      <protection locked="0"/>
    </xf>
    <xf numFmtId="0" fontId="27" fillId="5" borderId="1" xfId="0" applyFont="1" applyFill="1" applyBorder="1" applyAlignment="1" applyProtection="1">
      <alignment horizontal="center" wrapText="1"/>
      <protection locked="0"/>
    </xf>
    <xf numFmtId="2" fontId="27" fillId="5" borderId="1" xfId="0" applyNumberFormat="1" applyFont="1" applyFill="1" applyBorder="1" applyAlignment="1" applyProtection="1">
      <alignment horizontal="center"/>
      <protection locked="0"/>
    </xf>
    <xf numFmtId="14" fontId="27" fillId="5" borderId="1" xfId="0" applyNumberFormat="1" applyFont="1" applyFill="1" applyBorder="1" applyAlignment="1" applyProtection="1">
      <alignment horizontal="center" wrapText="1"/>
      <protection locked="0"/>
    </xf>
    <xf numFmtId="2" fontId="27" fillId="5" borderId="1" xfId="0" applyNumberFormat="1" applyFont="1" applyFill="1" applyBorder="1" applyAlignment="1" applyProtection="1">
      <alignment horizontal="center" wrapText="1"/>
      <protection locked="0"/>
    </xf>
    <xf numFmtId="1" fontId="27" fillId="5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2" fillId="7" borderId="1" xfId="0" applyFont="1" applyFill="1" applyBorder="1" applyAlignment="1">
      <alignment horizont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8" fillId="7" borderId="1" xfId="0" applyFont="1" applyFill="1" applyBorder="1" applyAlignment="1" applyProtection="1">
      <alignment wrapText="1"/>
    </xf>
    <xf numFmtId="0" fontId="28" fillId="7" borderId="1" xfId="0" applyFont="1" applyFill="1" applyBorder="1" applyAlignment="1" applyProtection="1"/>
    <xf numFmtId="0" fontId="27" fillId="5" borderId="1" xfId="0" applyFont="1" applyFill="1" applyBorder="1" applyAlignment="1" applyProtection="1">
      <protection locked="0"/>
    </xf>
    <xf numFmtId="14" fontId="27" fillId="5" borderId="1" xfId="0" applyNumberFormat="1" applyFont="1" applyFill="1" applyBorder="1" applyAlignment="1" applyProtection="1">
      <protection locked="0"/>
    </xf>
    <xf numFmtId="0" fontId="7" fillId="5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right"/>
    </xf>
    <xf numFmtId="2" fontId="2" fillId="4" borderId="0" xfId="0" applyNumberFormat="1" applyFont="1" applyFill="1" applyBorder="1" applyAlignment="1" applyProtection="1">
      <alignment horizontal="right"/>
    </xf>
    <xf numFmtId="2" fontId="4" fillId="4" borderId="0" xfId="0" applyNumberFormat="1" applyFont="1" applyFill="1" applyBorder="1" applyAlignment="1" applyProtection="1">
      <alignment horizontal="right"/>
    </xf>
    <xf numFmtId="2" fontId="4" fillId="7" borderId="1" xfId="0" applyNumberFormat="1" applyFont="1" applyFill="1" applyBorder="1" applyAlignment="1" applyProtection="1">
      <alignment horizontal="right"/>
    </xf>
    <xf numFmtId="0" fontId="36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Protection="1"/>
    <xf numFmtId="0" fontId="37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24" fillId="0" borderId="0" xfId="0" applyFont="1" applyFill="1" applyBorder="1" applyProtection="1"/>
    <xf numFmtId="14" fontId="0" fillId="0" borderId="1" xfId="0" applyNumberFormat="1" applyFont="1" applyFill="1" applyBorder="1" applyProtection="1"/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24" fillId="0" borderId="0" xfId="0" applyFont="1" applyBorder="1" applyProtection="1"/>
    <xf numFmtId="0" fontId="24" fillId="0" borderId="0" xfId="0" applyFont="1" applyBorder="1" applyAlignment="1" applyProtection="1"/>
    <xf numFmtId="0" fontId="24" fillId="0" borderId="0" xfId="0" applyFont="1" applyProtection="1"/>
    <xf numFmtId="0" fontId="53" fillId="0" borderId="0" xfId="0" applyFont="1" applyProtection="1"/>
    <xf numFmtId="0" fontId="36" fillId="0" borderId="0" xfId="0" applyFo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27" fillId="5" borderId="2" xfId="0" applyFont="1" applyFill="1" applyBorder="1" applyAlignment="1" applyProtection="1">
      <alignment horizontal="left" vertical="center" wrapText="1"/>
      <protection locked="0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7" fillId="5" borderId="3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/>
      <protection locked="0"/>
    </xf>
    <xf numFmtId="0" fontId="27" fillId="5" borderId="9" xfId="0" applyFont="1" applyFill="1" applyBorder="1" applyAlignment="1" applyProtection="1">
      <alignment horizontal="left"/>
      <protection locked="0"/>
    </xf>
    <xf numFmtId="0" fontId="27" fillId="5" borderId="3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wrapText="1"/>
    </xf>
    <xf numFmtId="0" fontId="4" fillId="7" borderId="9" xfId="0" applyFont="1" applyFill="1" applyBorder="1" applyAlignment="1"/>
    <xf numFmtId="0" fontId="4" fillId="7" borderId="3" xfId="0" applyFont="1" applyFill="1" applyBorder="1" applyAlignment="1"/>
    <xf numFmtId="0" fontId="34" fillId="0" borderId="0" xfId="0" applyFont="1" applyAlignment="1"/>
    <xf numFmtId="0" fontId="30" fillId="7" borderId="1" xfId="0" applyFont="1" applyFill="1" applyBorder="1" applyAlignment="1"/>
    <xf numFmtId="0" fontId="56" fillId="7" borderId="1" xfId="0" applyFont="1" applyFill="1" applyBorder="1" applyAlignment="1"/>
    <xf numFmtId="0" fontId="30" fillId="7" borderId="2" xfId="0" applyFont="1" applyFill="1" applyBorder="1" applyAlignment="1">
      <alignment wrapText="1"/>
    </xf>
    <xf numFmtId="0" fontId="30" fillId="7" borderId="9" xfId="0" applyFont="1" applyFill="1" applyBorder="1" applyAlignment="1">
      <alignment wrapText="1"/>
    </xf>
    <xf numFmtId="0" fontId="30" fillId="7" borderId="3" xfId="0" applyFont="1" applyFill="1" applyBorder="1" applyAlignment="1">
      <alignment wrapText="1"/>
    </xf>
    <xf numFmtId="0" fontId="30" fillId="7" borderId="1" xfId="0" applyFont="1" applyFill="1" applyBorder="1" applyAlignment="1">
      <alignment wrapText="1"/>
    </xf>
    <xf numFmtId="0" fontId="30" fillId="7" borderId="4" xfId="0" applyFont="1" applyFill="1" applyBorder="1" applyAlignment="1">
      <alignment vertical="center" wrapText="1"/>
    </xf>
    <xf numFmtId="0" fontId="30" fillId="7" borderId="6" xfId="0" applyFont="1" applyFill="1" applyBorder="1" applyAlignment="1">
      <alignment vertical="center" wrapText="1"/>
    </xf>
    <xf numFmtId="0" fontId="30" fillId="7" borderId="7" xfId="0" applyFont="1" applyFill="1" applyBorder="1" applyAlignment="1">
      <alignment vertical="center" wrapText="1"/>
    </xf>
    <xf numFmtId="0" fontId="30" fillId="7" borderId="2" xfId="0" applyFont="1" applyFill="1" applyBorder="1" applyAlignment="1"/>
    <xf numFmtId="0" fontId="30" fillId="7" borderId="9" xfId="0" applyFont="1" applyFill="1" applyBorder="1" applyAlignment="1"/>
    <xf numFmtId="0" fontId="30" fillId="7" borderId="3" xfId="0" applyFont="1" applyFill="1" applyBorder="1" applyAlignment="1"/>
    <xf numFmtId="0" fontId="27" fillId="5" borderId="4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7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 wrapText="1"/>
      <protection locked="0"/>
    </xf>
    <xf numFmtId="0" fontId="27" fillId="5" borderId="3" xfId="0" applyFont="1" applyFill="1" applyBorder="1" applyAlignment="1" applyProtection="1">
      <alignment horizontal="left" wrapText="1"/>
      <protection locked="0"/>
    </xf>
    <xf numFmtId="0" fontId="2" fillId="7" borderId="2" xfId="0" applyFont="1" applyFill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27" fillId="5" borderId="1" xfId="0" applyFont="1" applyFill="1" applyBorder="1" applyAlignment="1" applyProtection="1">
      <alignment horizontal="left"/>
      <protection locked="0"/>
    </xf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9" fillId="0" borderId="0" xfId="0" applyFont="1" applyAlignment="1"/>
    <xf numFmtId="0" fontId="0" fillId="0" borderId="0" xfId="0" applyAlignment="1"/>
    <xf numFmtId="0" fontId="37" fillId="7" borderId="15" xfId="0" applyFont="1" applyFill="1" applyBorder="1" applyAlignment="1">
      <alignment horizontal="left" vertical="center" wrapText="1"/>
    </xf>
    <xf numFmtId="0" fontId="37" fillId="7" borderId="16" xfId="0" applyFont="1" applyFill="1" applyBorder="1" applyAlignment="1">
      <alignment horizontal="left" vertical="center" wrapText="1"/>
    </xf>
    <xf numFmtId="0" fontId="37" fillId="7" borderId="17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 applyProtection="1">
      <alignment horizontal="left" vertical="center"/>
      <protection locked="0"/>
    </xf>
    <xf numFmtId="0" fontId="27" fillId="5" borderId="9" xfId="0" applyFont="1" applyFill="1" applyBorder="1" applyAlignment="1" applyProtection="1">
      <alignment horizontal="left" vertical="center"/>
      <protection locked="0"/>
    </xf>
    <xf numFmtId="0" fontId="27" fillId="5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/>
    <xf numFmtId="0" fontId="1" fillId="7" borderId="1" xfId="0" applyFont="1" applyFill="1" applyBorder="1" applyAlignment="1">
      <alignment wrapText="1"/>
    </xf>
    <xf numFmtId="0" fontId="25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4" fillId="7" borderId="1" xfId="0" applyFont="1" applyFill="1" applyBorder="1" applyAlignment="1">
      <alignment horizontal="center"/>
    </xf>
    <xf numFmtId="0" fontId="0" fillId="7" borderId="9" xfId="0" applyFill="1" applyBorder="1" applyAlignment="1"/>
    <xf numFmtId="0" fontId="0" fillId="7" borderId="1" xfId="0" applyFill="1" applyBorder="1" applyAlignment="1"/>
    <xf numFmtId="0" fontId="0" fillId="4" borderId="1" xfId="0" applyFill="1" applyBorder="1" applyAlignment="1" applyProtection="1"/>
    <xf numFmtId="0" fontId="48" fillId="0" borderId="1" xfId="0" applyFont="1" applyBorder="1" applyAlignment="1"/>
    <xf numFmtId="0" fontId="29" fillId="0" borderId="1" xfId="0" applyFont="1" applyBorder="1" applyAlignment="1"/>
    <xf numFmtId="0" fontId="2" fillId="7" borderId="1" xfId="0" applyFont="1" applyFill="1" applyBorder="1" applyAlignment="1">
      <alignment horizontal="center"/>
    </xf>
    <xf numFmtId="2" fontId="24" fillId="7" borderId="1" xfId="0" applyNumberFormat="1" applyFont="1" applyFill="1" applyBorder="1" applyAlignment="1"/>
    <xf numFmtId="0" fontId="24" fillId="7" borderId="1" xfId="0" applyFont="1" applyFill="1" applyBorder="1" applyAlignment="1"/>
    <xf numFmtId="0" fontId="0" fillId="0" borderId="1" xfId="0" applyBorder="1" applyAlignment="1"/>
    <xf numFmtId="2" fontId="24" fillId="7" borderId="2" xfId="0" applyNumberFormat="1" applyFont="1" applyFill="1" applyBorder="1" applyAlignment="1"/>
    <xf numFmtId="0" fontId="0" fillId="0" borderId="3" xfId="0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1" fillId="7" borderId="1" xfId="0" applyFont="1" applyFill="1" applyBorder="1" applyAlignment="1"/>
    <xf numFmtId="0" fontId="41" fillId="0" borderId="1" xfId="0" applyFont="1" applyBorder="1" applyAlignment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/>
    <xf numFmtId="164" fontId="0" fillId="0" borderId="1" xfId="0" applyNumberFormat="1" applyBorder="1" applyAlignment="1"/>
    <xf numFmtId="0" fontId="14" fillId="0" borderId="5" xfId="0" applyFont="1" applyFill="1" applyBorder="1" applyAlignment="1"/>
    <xf numFmtId="0" fontId="0" fillId="0" borderId="8" xfId="0" applyBorder="1" applyAlignment="1"/>
    <xf numFmtId="0" fontId="13" fillId="0" borderId="2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7" borderId="1" xfId="0" applyNumberFormat="1" applyFont="1" applyFill="1" applyBorder="1" applyAlignment="1"/>
    <xf numFmtId="164" fontId="0" fillId="7" borderId="1" xfId="0" applyNumberFormat="1" applyFill="1" applyBorder="1" applyAlignment="1"/>
    <xf numFmtId="0" fontId="15" fillId="2" borderId="1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15" fillId="6" borderId="1" xfId="0" applyFont="1" applyFill="1" applyBorder="1" applyAlignment="1" applyProtection="1">
      <alignment horizontal="center" wrapText="1"/>
    </xf>
    <xf numFmtId="0" fontId="16" fillId="6" borderId="1" xfId="0" applyFont="1" applyFill="1" applyBorder="1" applyAlignment="1" applyProtection="1">
      <alignment horizontal="center" wrapText="1"/>
    </xf>
    <xf numFmtId="0" fontId="10" fillId="6" borderId="1" xfId="0" applyFont="1" applyFill="1" applyBorder="1" applyAlignment="1" applyProtection="1">
      <alignment horizont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 indent="8" shrinkToFit="1"/>
    </xf>
    <xf numFmtId="0" fontId="13" fillId="0" borderId="0" xfId="0" applyFont="1" applyFill="1" applyAlignment="1">
      <alignment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7" fillId="5" borderId="1" xfId="0" applyFont="1" applyFill="1" applyBorder="1" applyAlignment="1" applyProtection="1">
      <protection locked="0"/>
    </xf>
    <xf numFmtId="0" fontId="19" fillId="7" borderId="0" xfId="1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left"/>
    </xf>
    <xf numFmtId="0" fontId="61" fillId="7" borderId="0" xfId="1" applyFont="1" applyFill="1" applyBorder="1" applyAlignment="1">
      <alignment horizontal="center" wrapText="1"/>
    </xf>
    <xf numFmtId="0" fontId="63" fillId="7" borderId="0" xfId="0" applyFont="1" applyFill="1" applyAlignment="1"/>
    <xf numFmtId="0" fontId="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5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22" fillId="7" borderId="0" xfId="0" applyFont="1" applyFill="1" applyBorder="1" applyAlignment="1">
      <alignment horizontal="left" shrinkToFit="1"/>
    </xf>
    <xf numFmtId="0" fontId="0" fillId="7" borderId="0" xfId="0" applyFill="1" applyAlignment="1">
      <alignment horizontal="left" shrinkToFit="1"/>
    </xf>
    <xf numFmtId="0" fontId="22" fillId="7" borderId="0" xfId="0" applyFont="1" applyFill="1" applyBorder="1" applyAlignment="1">
      <alignment horizontal="left" indent="11" shrinkToFi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7" fillId="5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7" fillId="0" borderId="0" xfId="0" applyFont="1" applyFill="1" applyAlignment="1" applyProtection="1">
      <alignment wrapText="1" shrinkToFit="1"/>
      <protection locked="0"/>
    </xf>
    <xf numFmtId="0" fontId="0" fillId="0" borderId="0" xfId="0" applyAlignment="1" applyProtection="1">
      <alignment wrapText="1" shrinkToFit="1"/>
      <protection locked="0"/>
    </xf>
    <xf numFmtId="0" fontId="0" fillId="0" borderId="0" xfId="0" applyAlignment="1">
      <alignment shrinkToFi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10" fillId="6" borderId="7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35" fillId="0" borderId="0" xfId="0" applyFont="1" applyFill="1" applyBorder="1" applyAlignment="1" applyProtection="1">
      <alignment wrapText="1"/>
    </xf>
    <xf numFmtId="0" fontId="27" fillId="0" borderId="0" xfId="0" applyFont="1" applyFill="1" applyAlignment="1" applyProtection="1">
      <alignment wrapText="1"/>
    </xf>
    <xf numFmtId="0" fontId="29" fillId="0" borderId="0" xfId="0" applyFont="1" applyAlignment="1" applyProtection="1">
      <alignment wrapText="1"/>
    </xf>
    <xf numFmtId="0" fontId="31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7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" fillId="7" borderId="1" xfId="0" applyFont="1" applyFill="1" applyBorder="1" applyAlignment="1">
      <alignment horizontal="left" wrapText="1"/>
    </xf>
    <xf numFmtId="0" fontId="25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49" fillId="7" borderId="1" xfId="0" applyFont="1" applyFill="1" applyBorder="1" applyAlignment="1">
      <alignment horizontal="left" wrapText="1"/>
    </xf>
    <xf numFmtId="0" fontId="50" fillId="7" borderId="1" xfId="0" applyFont="1" applyFill="1" applyBorder="1" applyAlignment="1">
      <alignment horizontal="left"/>
    </xf>
    <xf numFmtId="0" fontId="27" fillId="0" borderId="0" xfId="0" applyFont="1" applyBorder="1" applyAlignment="1">
      <alignment horizontal="left" wrapText="1"/>
    </xf>
    <xf numFmtId="0" fontId="29" fillId="0" borderId="0" xfId="0" applyFont="1" applyAlignment="1"/>
    <xf numFmtId="0" fontId="7" fillId="0" borderId="0" xfId="0" applyFont="1" applyBorder="1" applyAlignment="1">
      <alignment horizontal="left" wrapText="1"/>
    </xf>
    <xf numFmtId="0" fontId="27" fillId="0" borderId="5" xfId="0" applyFont="1" applyBorder="1" applyAlignment="1">
      <alignment horizontal="left"/>
    </xf>
    <xf numFmtId="0" fontId="33" fillId="0" borderId="0" xfId="0" applyFont="1" applyFill="1" applyBorder="1" applyAlignment="1"/>
    <xf numFmtId="0" fontId="24" fillId="0" borderId="0" xfId="0" applyFont="1" applyAlignment="1"/>
    <xf numFmtId="0" fontId="27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6" fillId="0" borderId="0" xfId="0" applyFont="1" applyBorder="1" applyAlignment="1" applyProtection="1">
      <alignment wrapText="1"/>
    </xf>
    <xf numFmtId="0" fontId="24" fillId="7" borderId="15" xfId="0" applyFont="1" applyFill="1" applyBorder="1" applyAlignment="1" applyProtection="1">
      <alignment horizontal="left" vertical="center" wrapText="1"/>
    </xf>
    <xf numFmtId="0" fontId="24" fillId="7" borderId="16" xfId="0" applyFont="1" applyFill="1" applyBorder="1" applyAlignment="1" applyProtection="1">
      <alignment horizontal="left" vertical="center" wrapText="1"/>
    </xf>
    <xf numFmtId="0" fontId="24" fillId="7" borderId="1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40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0" fillId="0" borderId="13" xfId="0" applyFont="1" applyBorder="1" applyAlignment="1" applyProtection="1">
      <protection locked="0"/>
    </xf>
    <xf numFmtId="0" fontId="24" fillId="0" borderId="5" xfId="0" applyFont="1" applyBorder="1" applyAlignment="1" applyProtection="1"/>
    <xf numFmtId="0" fontId="0" fillId="0" borderId="5" xfId="0" applyFont="1" applyBorder="1" applyAlignment="1" applyProtection="1"/>
    <xf numFmtId="0" fontId="24" fillId="0" borderId="0" xfId="0" applyFont="1" applyBorder="1" applyAlignment="1" applyProtection="1"/>
    <xf numFmtId="0" fontId="0" fillId="0" borderId="0" xfId="0" applyFont="1" applyBorder="1" applyAlignment="1" applyProtection="1"/>
  </cellXfs>
  <cellStyles count="2">
    <cellStyle name="Standard" xfId="0" builtinId="0"/>
    <cellStyle name="Standard_Tabelle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SRV\BenutzerDaten$\Kindertagesstaetten\Personalrechner%20November_2022\Integrationsrechner_incl.GKG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Deckblatt"/>
      <sheetName val="Summenblatt"/>
      <sheetName val="Gruppe1"/>
      <sheetName val="Gruppe2"/>
      <sheetName val="Gruppe3"/>
      <sheetName val="Gruppe4"/>
      <sheetName val="Gruppe5"/>
      <sheetName val="Gruppe 6"/>
      <sheetName val="Gruppe 7"/>
      <sheetName val="Gruppe 8"/>
      <sheetName val="Gruppe 9"/>
      <sheetName val="Gruppe 10"/>
      <sheetName val="Personal"/>
      <sheetName val="Unterschrift"/>
    </sheetNames>
    <sheetDataSet>
      <sheetData sheetId="0"/>
      <sheetData sheetId="1">
        <row r="6">
          <cell r="D6">
            <v>44652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6"/>
  <sheetViews>
    <sheetView tabSelected="1" view="pageLayout" zoomScaleNormal="100" workbookViewId="0">
      <selection activeCell="A15" sqref="A15"/>
    </sheetView>
  </sheetViews>
  <sheetFormatPr baseColWidth="10" defaultRowHeight="15" x14ac:dyDescent="0.25"/>
  <cols>
    <col min="1" max="1" width="149.28515625" customWidth="1"/>
  </cols>
  <sheetData>
    <row r="1" spans="1:1" ht="65.099999999999994" customHeight="1" x14ac:dyDescent="0.25">
      <c r="A1" s="197" t="s">
        <v>104</v>
      </c>
    </row>
    <row r="2" spans="1:1" ht="15" customHeight="1" x14ac:dyDescent="0.25">
      <c r="A2" s="197" t="s">
        <v>106</v>
      </c>
    </row>
    <row r="3" spans="1:1" ht="15" customHeight="1" x14ac:dyDescent="0.25">
      <c r="A3" s="197"/>
    </row>
    <row r="4" spans="1:1" ht="15.75" x14ac:dyDescent="0.25">
      <c r="A4" s="210" t="s">
        <v>147</v>
      </c>
    </row>
    <row r="5" spans="1:1" ht="15.75" x14ac:dyDescent="0.25">
      <c r="A5" s="198"/>
    </row>
    <row r="6" spans="1:1" ht="15.75" x14ac:dyDescent="0.25">
      <c r="A6" s="199" t="s">
        <v>169</v>
      </c>
    </row>
    <row r="7" spans="1:1" ht="15.75" x14ac:dyDescent="0.25">
      <c r="A7" s="200"/>
    </row>
    <row r="8" spans="1:1" ht="31.5" x14ac:dyDescent="0.25">
      <c r="A8" s="200" t="s">
        <v>170</v>
      </c>
    </row>
    <row r="9" spans="1:1" ht="15.75" x14ac:dyDescent="0.25">
      <c r="A9" s="200"/>
    </row>
    <row r="10" spans="1:1" ht="15.75" x14ac:dyDescent="0.25">
      <c r="A10" s="201" t="s">
        <v>146</v>
      </c>
    </row>
    <row r="11" spans="1:1" ht="15.75" x14ac:dyDescent="0.25">
      <c r="A11" s="200"/>
    </row>
    <row r="12" spans="1:1" ht="15.75" x14ac:dyDescent="0.25">
      <c r="A12" s="202" t="s">
        <v>160</v>
      </c>
    </row>
    <row r="13" spans="1:1" ht="15.75" x14ac:dyDescent="0.25">
      <c r="A13" s="203" t="s">
        <v>161</v>
      </c>
    </row>
    <row r="14" spans="1:1" ht="15.75" x14ac:dyDescent="0.25">
      <c r="A14" s="203" t="s">
        <v>209</v>
      </c>
    </row>
    <row r="15" spans="1:1" ht="15.75" x14ac:dyDescent="0.25">
      <c r="A15" s="200"/>
    </row>
    <row r="16" spans="1:1" ht="15.75" x14ac:dyDescent="0.25">
      <c r="A16" s="202" t="s">
        <v>120</v>
      </c>
    </row>
    <row r="17" spans="1:1" ht="15.75" x14ac:dyDescent="0.25">
      <c r="A17" s="204"/>
    </row>
    <row r="18" spans="1:1" ht="15.75" x14ac:dyDescent="0.25">
      <c r="A18" s="204" t="s">
        <v>208</v>
      </c>
    </row>
    <row r="19" spans="1:1" ht="15.75" x14ac:dyDescent="0.25">
      <c r="A19" s="200"/>
    </row>
    <row r="20" spans="1:1" ht="15.75" x14ac:dyDescent="0.25">
      <c r="A20" s="200" t="s">
        <v>51</v>
      </c>
    </row>
    <row r="21" spans="1:1" ht="15.75" x14ac:dyDescent="0.25">
      <c r="A21" s="200" t="s">
        <v>52</v>
      </c>
    </row>
    <row r="22" spans="1:1" ht="15.75" x14ac:dyDescent="0.25">
      <c r="A22" s="204"/>
    </row>
    <row r="23" spans="1:1" ht="15.75" x14ac:dyDescent="0.25">
      <c r="A23" s="205" t="s">
        <v>142</v>
      </c>
    </row>
    <row r="24" spans="1:1" ht="15.75" x14ac:dyDescent="0.25">
      <c r="A24" s="200"/>
    </row>
    <row r="25" spans="1:1" s="16" customFormat="1" ht="15.75" x14ac:dyDescent="0.2">
      <c r="A25" s="200" t="s">
        <v>171</v>
      </c>
    </row>
    <row r="26" spans="1:1" s="16" customFormat="1" ht="15.75" x14ac:dyDescent="0.2">
      <c r="A26" s="200" t="s">
        <v>207</v>
      </c>
    </row>
    <row r="27" spans="1:1" s="16" customFormat="1" ht="15.75" x14ac:dyDescent="0.2">
      <c r="A27" s="200" t="s">
        <v>53</v>
      </c>
    </row>
    <row r="28" spans="1:1" s="16" customFormat="1" ht="15.75" x14ac:dyDescent="0.2">
      <c r="A28" s="200"/>
    </row>
    <row r="29" spans="1:1" s="16" customFormat="1" ht="15.75" x14ac:dyDescent="0.2">
      <c r="A29" s="200" t="s">
        <v>210</v>
      </c>
    </row>
    <row r="30" spans="1:1" s="16" customFormat="1" ht="15.75" x14ac:dyDescent="0.2">
      <c r="A30" s="200" t="s">
        <v>54</v>
      </c>
    </row>
    <row r="31" spans="1:1" s="16" customFormat="1" ht="15.75" x14ac:dyDescent="0.2">
      <c r="A31" s="204"/>
    </row>
    <row r="32" spans="1:1" s="16" customFormat="1" ht="15.75" x14ac:dyDescent="0.2">
      <c r="A32" s="200" t="s">
        <v>172</v>
      </c>
    </row>
    <row r="33" spans="1:1" s="16" customFormat="1" ht="15.75" x14ac:dyDescent="0.2">
      <c r="A33" s="200" t="s">
        <v>173</v>
      </c>
    </row>
    <row r="34" spans="1:1" s="16" customFormat="1" ht="15.75" x14ac:dyDescent="0.2">
      <c r="A34" s="200" t="s">
        <v>174</v>
      </c>
    </row>
    <row r="35" spans="1:1" s="16" customFormat="1" ht="15.75" x14ac:dyDescent="0.2">
      <c r="A35" s="200" t="s">
        <v>175</v>
      </c>
    </row>
    <row r="36" spans="1:1" s="16" customFormat="1" ht="15.75" x14ac:dyDescent="0.2">
      <c r="A36" s="200"/>
    </row>
    <row r="37" spans="1:1" s="16" customFormat="1" ht="15.75" x14ac:dyDescent="0.2">
      <c r="A37" s="200" t="s">
        <v>176</v>
      </c>
    </row>
    <row r="38" spans="1:1" ht="15.75" x14ac:dyDescent="0.25">
      <c r="A38" s="200" t="s">
        <v>55</v>
      </c>
    </row>
    <row r="39" spans="1:1" ht="15.75" x14ac:dyDescent="0.25">
      <c r="A39" s="200"/>
    </row>
    <row r="40" spans="1:1" ht="15.75" x14ac:dyDescent="0.25">
      <c r="A40" s="204" t="s">
        <v>211</v>
      </c>
    </row>
    <row r="41" spans="1:1" ht="15.75" x14ac:dyDescent="0.25">
      <c r="A41" s="200"/>
    </row>
    <row r="42" spans="1:1" ht="15.75" x14ac:dyDescent="0.25">
      <c r="A42" s="206" t="s">
        <v>212</v>
      </c>
    </row>
    <row r="43" spans="1:1" ht="15.75" x14ac:dyDescent="0.25">
      <c r="A43" s="206" t="s">
        <v>213</v>
      </c>
    </row>
    <row r="44" spans="1:1" s="27" customFormat="1" ht="31.5" x14ac:dyDescent="0.25">
      <c r="A44" s="207" t="s">
        <v>214</v>
      </c>
    </row>
    <row r="46" spans="1:1" ht="15.75" x14ac:dyDescent="0.25">
      <c r="A46" s="73"/>
    </row>
    <row r="47" spans="1:1" ht="15.75" x14ac:dyDescent="0.25">
      <c r="A47" s="73" t="s">
        <v>168</v>
      </c>
    </row>
    <row r="48" spans="1:1" ht="15" customHeight="1" x14ac:dyDescent="0.25">
      <c r="A48" s="73"/>
    </row>
    <row r="49" spans="1:7" ht="82.5" customHeight="1" x14ac:dyDescent="0.25">
      <c r="A49" s="208" t="s">
        <v>205</v>
      </c>
      <c r="B49" s="195"/>
      <c r="C49" s="195"/>
      <c r="D49" s="195"/>
      <c r="E49" s="195"/>
      <c r="F49" s="195"/>
      <c r="G49" s="195"/>
    </row>
    <row r="50" spans="1:7" ht="15.75" x14ac:dyDescent="0.25">
      <c r="A50" s="73"/>
      <c r="B50" s="194"/>
      <c r="C50" s="194"/>
      <c r="D50" s="194"/>
      <c r="E50" s="194"/>
      <c r="F50" s="194"/>
      <c r="G50" s="194"/>
    </row>
    <row r="51" spans="1:7" ht="225.75" customHeight="1" x14ac:dyDescent="0.25">
      <c r="A51" s="209" t="s">
        <v>177</v>
      </c>
      <c r="B51" s="196"/>
      <c r="C51" s="196"/>
      <c r="D51" s="196"/>
      <c r="E51" s="196"/>
      <c r="F51" s="196"/>
      <c r="G51" s="196"/>
    </row>
    <row r="52" spans="1:7" ht="15.75" x14ac:dyDescent="0.25">
      <c r="A52" s="73"/>
      <c r="B52" s="194"/>
      <c r="C52" s="194"/>
      <c r="D52" s="194"/>
      <c r="E52" s="194"/>
      <c r="F52" s="194"/>
      <c r="G52" s="194"/>
    </row>
    <row r="53" spans="1:7" ht="31.5" customHeight="1" x14ac:dyDescent="0.25">
      <c r="A53" s="209" t="s">
        <v>178</v>
      </c>
      <c r="B53" s="196"/>
      <c r="C53" s="196"/>
      <c r="D53" s="196"/>
      <c r="E53" s="196"/>
      <c r="F53" s="196"/>
      <c r="G53" s="196"/>
    </row>
    <row r="54" spans="1:7" ht="15.75" x14ac:dyDescent="0.25">
      <c r="A54" s="73"/>
    </row>
    <row r="55" spans="1:7" ht="15.75" x14ac:dyDescent="0.25">
      <c r="A55" s="73"/>
    </row>
    <row r="56" spans="1:7" x14ac:dyDescent="0.25">
      <c r="A56" s="180"/>
    </row>
  </sheetData>
  <sheetProtection algorithmName="SHA-512" hashValue="CbxyZd38j3o0mAlx/EUQRo2lieQ0q0s1k/Eh0wKQG+6y2QDlotfxwkvvYtPmrCc08FTQrD4TJu2wHe3a9umC4w==" saltValue="jFnyqYsu4sY0o19eshj9+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2" orientation="portrait" r:id="rId1"/>
  <headerFooter>
    <oddFooter>&amp;LVersion: Januar 2023&amp;CLandkreis Marburg-Biedenkopf
Bearbeitungsdatum: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50"/>
  <sheetViews>
    <sheetView view="pageLayout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13"/>
    </row>
    <row r="2" spans="1:8" ht="21" customHeight="1" x14ac:dyDescent="0.35">
      <c r="A2" s="225"/>
      <c r="B2" s="393" t="s">
        <v>188</v>
      </c>
      <c r="C2" s="393"/>
      <c r="D2" s="228">
        <f>[1]Deckblatt!D6</f>
        <v>44652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13" t="s">
        <v>124</v>
      </c>
      <c r="B5" s="113"/>
      <c r="C5" s="113"/>
      <c r="D5" s="113"/>
      <c r="E5" s="113"/>
      <c r="F5" s="340">
        <f>Deckblatt!D23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92"/>
      <c r="B14" s="192"/>
      <c r="C14" s="192"/>
      <c r="D14" s="192"/>
      <c r="E14" s="192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112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11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11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11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150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419"/>
      <c r="H73" s="419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</row>
    <row r="89" spans="1:9" x14ac:dyDescent="0.25">
      <c r="A89" s="423"/>
      <c r="B89" s="423"/>
      <c r="C89" s="423"/>
      <c r="D89" s="423"/>
      <c r="E89" s="423"/>
      <c r="F89" s="423"/>
      <c r="G89" s="423"/>
      <c r="H89" s="30"/>
      <c r="I89" s="30"/>
    </row>
    <row r="90" spans="1:9" x14ac:dyDescent="0.25">
      <c r="A90" s="374" t="s">
        <v>9</v>
      </c>
      <c r="B90" s="374"/>
      <c r="C90" s="374"/>
      <c r="D90" s="374"/>
      <c r="E90" s="374"/>
      <c r="F90" s="374"/>
      <c r="G90" s="374"/>
      <c r="H90" s="30"/>
      <c r="I90" s="30"/>
    </row>
    <row r="91" spans="1:9" x14ac:dyDescent="0.25">
      <c r="A91" s="374"/>
      <c r="B91" s="374"/>
      <c r="C91" s="374"/>
      <c r="D91" s="374"/>
      <c r="E91" s="374"/>
      <c r="F91" s="374"/>
      <c r="G91" s="374"/>
      <c r="H91" s="30"/>
      <c r="I91" s="30"/>
    </row>
    <row r="92" spans="1:9" x14ac:dyDescent="0.25">
      <c r="A92" s="374"/>
      <c r="B92" s="374"/>
      <c r="C92" s="374"/>
      <c r="D92" s="374"/>
      <c r="E92" s="374"/>
      <c r="F92" s="374"/>
      <c r="G92" s="374"/>
      <c r="H92" s="30"/>
      <c r="I92" s="30"/>
    </row>
    <row r="93" spans="1:9" ht="75" customHeight="1" x14ac:dyDescent="0.25">
      <c r="A93" s="354" t="s">
        <v>10</v>
      </c>
      <c r="B93" s="354"/>
      <c r="C93" s="354"/>
      <c r="D93" s="354"/>
      <c r="E93" s="354"/>
      <c r="F93" s="354"/>
      <c r="G93" s="354"/>
      <c r="H93" s="30"/>
      <c r="I93" s="30"/>
    </row>
    <row r="94" spans="1:9" x14ac:dyDescent="0.25">
      <c r="A94" s="354"/>
      <c r="B94" s="354"/>
      <c r="C94" s="354"/>
      <c r="D94" s="354"/>
      <c r="E94" s="354"/>
      <c r="F94" s="354"/>
      <c r="G94" s="354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9.25" customHeight="1" x14ac:dyDescent="0.25">
      <c r="A96" s="394" t="s">
        <v>182</v>
      </c>
      <c r="B96" s="395"/>
      <c r="C96" s="395"/>
      <c r="D96" s="395"/>
      <c r="E96" s="395"/>
      <c r="F96" s="395"/>
      <c r="G96" s="395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7MIscyaQ0SHCyrDLpT9e3Y6JXwYQSNI5Ml3qYTxDsPm7lRasBqaWfiIWrSOAuOEMWsaByV79t2/ZD8KJfkOScQ==" saltValue="gKAPzovk5wvbXkE0K3kFkw==" spinCount="100000" sheet="1" objects="1" scenarios="1"/>
  <mergeCells count="44"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50"/>
  <sheetViews>
    <sheetView view="pageLayout" zoomScaleNormal="100" workbookViewId="0">
      <selection activeCell="D68" sqref="D6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13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13" t="s">
        <v>125</v>
      </c>
      <c r="B5" s="113"/>
      <c r="C5" s="113"/>
      <c r="D5" s="113"/>
      <c r="E5" s="113"/>
      <c r="F5" s="340">
        <f>Deckblatt!F23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112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11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11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11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218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380"/>
      <c r="H73" s="380"/>
      <c r="I73" s="217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</row>
    <row r="89" spans="1:9" x14ac:dyDescent="0.25">
      <c r="A89" s="423"/>
      <c r="B89" s="423"/>
      <c r="C89" s="423"/>
      <c r="D89" s="423"/>
      <c r="E89" s="423"/>
      <c r="F89" s="423"/>
      <c r="G89" s="423"/>
      <c r="H89" s="30"/>
      <c r="I89" s="30"/>
    </row>
    <row r="90" spans="1:9" x14ac:dyDescent="0.25">
      <c r="A90" s="374" t="s">
        <v>9</v>
      </c>
      <c r="B90" s="374"/>
      <c r="C90" s="374"/>
      <c r="D90" s="374"/>
      <c r="E90" s="374"/>
      <c r="F90" s="374"/>
      <c r="G90" s="374"/>
      <c r="H90" s="30"/>
      <c r="I90" s="30"/>
    </row>
    <row r="91" spans="1:9" x14ac:dyDescent="0.25">
      <c r="A91" s="374"/>
      <c r="B91" s="374"/>
      <c r="C91" s="374"/>
      <c r="D91" s="374"/>
      <c r="E91" s="374"/>
      <c r="F91" s="374"/>
      <c r="G91" s="374"/>
      <c r="H91" s="30"/>
      <c r="I91" s="30"/>
    </row>
    <row r="92" spans="1:9" x14ac:dyDescent="0.25">
      <c r="A92" s="374"/>
      <c r="B92" s="374"/>
      <c r="C92" s="374"/>
      <c r="D92" s="374"/>
      <c r="E92" s="374"/>
      <c r="F92" s="374"/>
      <c r="G92" s="374"/>
      <c r="H92" s="30"/>
      <c r="I92" s="30"/>
    </row>
    <row r="93" spans="1:9" ht="75" customHeight="1" x14ac:dyDescent="0.25">
      <c r="A93" s="354" t="s">
        <v>10</v>
      </c>
      <c r="B93" s="354"/>
      <c r="C93" s="354"/>
      <c r="D93" s="354"/>
      <c r="E93" s="354"/>
      <c r="F93" s="354"/>
      <c r="G93" s="354"/>
      <c r="H93" s="30"/>
      <c r="I93" s="30"/>
    </row>
    <row r="94" spans="1:9" x14ac:dyDescent="0.25">
      <c r="A94" s="354"/>
      <c r="B94" s="354"/>
      <c r="C94" s="354"/>
      <c r="D94" s="354"/>
      <c r="E94" s="354"/>
      <c r="F94" s="354"/>
      <c r="G94" s="354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7" customHeight="1" x14ac:dyDescent="0.25">
      <c r="A96" s="394" t="s">
        <v>182</v>
      </c>
      <c r="B96" s="395"/>
      <c r="C96" s="395"/>
      <c r="D96" s="395"/>
      <c r="E96" s="395"/>
      <c r="F96" s="395"/>
      <c r="G96" s="395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MpQEGG13FSJUdWUw05KW+AXocNAudHfermPlJfTb8HEaaAssp/qE44qYMGseJSpWqkgHaOkdpzTCHJd7zRiSGg==" saltValue="nkeXPaFR2rmGP1mNlLo5RQ==" spinCount="100000" sheet="1" objects="1" scenarios="1"/>
  <mergeCells count="44"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50"/>
  <sheetViews>
    <sheetView view="pageLayout" topLeftCell="A19" zoomScaleNormal="100" workbookViewId="0">
      <selection activeCell="C32" sqref="C32:D32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13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13" t="s">
        <v>126</v>
      </c>
      <c r="B5" s="113"/>
      <c r="C5" s="113"/>
      <c r="D5" s="113"/>
      <c r="E5" s="113"/>
      <c r="F5" s="340">
        <f>Deckblatt!H23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112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11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11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11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150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419"/>
      <c r="H73" s="419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</row>
    <row r="89" spans="1:9" x14ac:dyDescent="0.25">
      <c r="A89" s="423"/>
      <c r="B89" s="423"/>
      <c r="C89" s="423"/>
      <c r="D89" s="423"/>
      <c r="E89" s="423"/>
      <c r="F89" s="423"/>
      <c r="G89" s="423"/>
      <c r="H89" s="30"/>
      <c r="I89" s="30"/>
    </row>
    <row r="90" spans="1:9" x14ac:dyDescent="0.25">
      <c r="A90" s="374" t="s">
        <v>9</v>
      </c>
      <c r="B90" s="374"/>
      <c r="C90" s="374"/>
      <c r="D90" s="374"/>
      <c r="E90" s="374"/>
      <c r="F90" s="374"/>
      <c r="G90" s="374"/>
      <c r="H90" s="30"/>
      <c r="I90" s="30"/>
    </row>
    <row r="91" spans="1:9" x14ac:dyDescent="0.25">
      <c r="A91" s="374"/>
      <c r="B91" s="374"/>
      <c r="C91" s="374"/>
      <c r="D91" s="374"/>
      <c r="E91" s="374"/>
      <c r="F91" s="374"/>
      <c r="G91" s="374"/>
      <c r="H91" s="30"/>
      <c r="I91" s="30"/>
    </row>
    <row r="92" spans="1:9" x14ac:dyDescent="0.25">
      <c r="A92" s="374"/>
      <c r="B92" s="374"/>
      <c r="C92" s="374"/>
      <c r="D92" s="374"/>
      <c r="E92" s="374"/>
      <c r="F92" s="374"/>
      <c r="G92" s="374"/>
      <c r="H92" s="30"/>
      <c r="I92" s="30"/>
    </row>
    <row r="93" spans="1:9" ht="75" customHeight="1" x14ac:dyDescent="0.25">
      <c r="A93" s="354" t="s">
        <v>10</v>
      </c>
      <c r="B93" s="354"/>
      <c r="C93" s="354"/>
      <c r="D93" s="354"/>
      <c r="E93" s="354"/>
      <c r="F93" s="354"/>
      <c r="G93" s="354"/>
      <c r="H93" s="30"/>
      <c r="I93" s="30"/>
    </row>
    <row r="94" spans="1:9" x14ac:dyDescent="0.25">
      <c r="A94" s="354"/>
      <c r="B94" s="354"/>
      <c r="C94" s="354"/>
      <c r="D94" s="354"/>
      <c r="E94" s="354"/>
      <c r="F94" s="354"/>
      <c r="G94" s="354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6.25" customHeight="1" x14ac:dyDescent="0.25">
      <c r="A96" s="394" t="s">
        <v>182</v>
      </c>
      <c r="B96" s="395"/>
      <c r="C96" s="395"/>
      <c r="D96" s="395"/>
      <c r="E96" s="395"/>
      <c r="F96" s="395"/>
      <c r="G96" s="395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zhTq7+djZo7VhlbsuuIXxsB4LPe8jUgq3ejLJ0x4usOVExK5GENvsdARkpW3GF5/obm6SBYj4Q3Trmzloi0J0Q==" saltValue="FhUhGXAIN3/nhH2v7KFaqA==" spinCount="100000" sheet="1" objects="1" scenarios="1"/>
  <mergeCells count="44"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50"/>
  <sheetViews>
    <sheetView view="pageLayout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13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13" t="s">
        <v>127</v>
      </c>
      <c r="B5" s="113"/>
      <c r="C5" s="113"/>
      <c r="D5" s="113"/>
      <c r="E5" s="113"/>
      <c r="F5" s="340">
        <f>Deckblatt!J23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112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11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11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11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150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419"/>
      <c r="H73" s="419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</row>
    <row r="89" spans="1:9" x14ac:dyDescent="0.25">
      <c r="A89" s="423"/>
      <c r="B89" s="423"/>
      <c r="C89" s="423"/>
      <c r="D89" s="423"/>
      <c r="E89" s="423"/>
      <c r="F89" s="423"/>
      <c r="G89" s="423"/>
      <c r="H89" s="30"/>
      <c r="I89" s="30"/>
    </row>
    <row r="90" spans="1:9" x14ac:dyDescent="0.25">
      <c r="A90" s="374" t="s">
        <v>9</v>
      </c>
      <c r="B90" s="374"/>
      <c r="C90" s="374"/>
      <c r="D90" s="374"/>
      <c r="E90" s="374"/>
      <c r="F90" s="374"/>
      <c r="G90" s="374"/>
      <c r="H90" s="30"/>
      <c r="I90" s="30"/>
    </row>
    <row r="91" spans="1:9" x14ac:dyDescent="0.25">
      <c r="A91" s="374"/>
      <c r="B91" s="374"/>
      <c r="C91" s="374"/>
      <c r="D91" s="374"/>
      <c r="E91" s="374"/>
      <c r="F91" s="374"/>
      <c r="G91" s="374"/>
      <c r="H91" s="30"/>
      <c r="I91" s="30"/>
    </row>
    <row r="92" spans="1:9" x14ac:dyDescent="0.25">
      <c r="A92" s="374"/>
      <c r="B92" s="374"/>
      <c r="C92" s="374"/>
      <c r="D92" s="374"/>
      <c r="E92" s="374"/>
      <c r="F92" s="374"/>
      <c r="G92" s="374"/>
      <c r="H92" s="30"/>
      <c r="I92" s="30"/>
    </row>
    <row r="93" spans="1:9" ht="75" customHeight="1" x14ac:dyDescent="0.25">
      <c r="A93" s="354" t="s">
        <v>10</v>
      </c>
      <c r="B93" s="354"/>
      <c r="C93" s="354"/>
      <c r="D93" s="354"/>
      <c r="E93" s="354"/>
      <c r="F93" s="354"/>
      <c r="G93" s="354"/>
      <c r="H93" s="30"/>
      <c r="I93" s="30"/>
    </row>
    <row r="94" spans="1:9" x14ac:dyDescent="0.25">
      <c r="A94" s="354"/>
      <c r="B94" s="354"/>
      <c r="C94" s="354"/>
      <c r="D94" s="354"/>
      <c r="E94" s="354"/>
      <c r="F94" s="354"/>
      <c r="G94" s="354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30.75" customHeight="1" x14ac:dyDescent="0.25">
      <c r="A96" s="394" t="s">
        <v>182</v>
      </c>
      <c r="B96" s="395"/>
      <c r="C96" s="395"/>
      <c r="D96" s="395"/>
      <c r="E96" s="395"/>
      <c r="F96" s="395"/>
      <c r="G96" s="395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Fcm00fbj5YbQ71lI7RsIpxhCZzVYr3M+3U7yvYfNE6rY01trc5ZFYih3/55c/60utQkwi1Fkxqiqc4TqyLWdlA==" saltValue="F9B5Re6SUd5DSCpoazHcrQ==" spinCount="100000" sheet="1" objects="1" scenarios="1"/>
  <mergeCells count="44"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G127"/>
  <sheetViews>
    <sheetView view="pageLayout" zoomScale="80" zoomScaleNormal="100" zoomScaleSheetLayoutView="100" zoomScalePageLayoutView="80" workbookViewId="0">
      <selection activeCell="E6" sqref="E6"/>
    </sheetView>
  </sheetViews>
  <sheetFormatPr baseColWidth="10" defaultRowHeight="15" x14ac:dyDescent="0.25"/>
  <cols>
    <col min="1" max="1" width="42.7109375" customWidth="1"/>
    <col min="2" max="2" width="15.42578125" style="126" customWidth="1"/>
    <col min="3" max="3" width="15.28515625" customWidth="1"/>
    <col min="4" max="4" width="18.140625" customWidth="1"/>
    <col min="5" max="5" width="23.140625" customWidth="1"/>
    <col min="6" max="6" width="24" customWidth="1"/>
    <col min="7" max="7" width="15" customWidth="1"/>
  </cols>
  <sheetData>
    <row r="1" spans="1:7" ht="18.75" x14ac:dyDescent="0.25">
      <c r="A1" s="430" t="s">
        <v>48</v>
      </c>
      <c r="B1" s="430"/>
      <c r="C1" s="430"/>
      <c r="D1" s="430"/>
      <c r="E1" s="430"/>
      <c r="F1" s="430"/>
      <c r="G1" s="430"/>
    </row>
    <row r="2" spans="1:7" ht="23.25" customHeight="1" x14ac:dyDescent="0.25">
      <c r="A2" s="230"/>
      <c r="B2" s="430" t="s">
        <v>188</v>
      </c>
      <c r="C2" s="430"/>
      <c r="D2" s="430"/>
      <c r="E2" s="231">
        <f>Deckblatt!D6</f>
        <v>0</v>
      </c>
      <c r="F2" s="230"/>
      <c r="G2" s="230"/>
    </row>
    <row r="3" spans="1:7" x14ac:dyDescent="0.25">
      <c r="A3" s="39"/>
      <c r="B3" s="116"/>
      <c r="C3" s="40"/>
      <c r="D3" s="40"/>
      <c r="E3" s="40" t="s">
        <v>100</v>
      </c>
      <c r="F3" s="40">
        <f>Deckblatt!B11</f>
        <v>0</v>
      </c>
      <c r="G3" s="40"/>
    </row>
    <row r="4" spans="1:7" s="41" customFormat="1" ht="57.75" customHeight="1" x14ac:dyDescent="0.25">
      <c r="A4" s="431" t="s">
        <v>162</v>
      </c>
      <c r="B4" s="432"/>
      <c r="C4" s="432"/>
      <c r="D4" s="432"/>
      <c r="E4" s="432"/>
      <c r="F4" s="432"/>
      <c r="G4" s="432"/>
    </row>
    <row r="5" spans="1:7" ht="39" customHeight="1" x14ac:dyDescent="0.3">
      <c r="A5" s="433" t="s">
        <v>191</v>
      </c>
      <c r="B5" s="434"/>
      <c r="C5" s="434"/>
      <c r="D5" s="434"/>
      <c r="E5" s="434"/>
      <c r="F5" s="434"/>
      <c r="G5" s="93"/>
    </row>
    <row r="6" spans="1:7" ht="33.75" x14ac:dyDescent="0.25">
      <c r="A6" s="94" t="s">
        <v>39</v>
      </c>
      <c r="B6" s="118" t="s">
        <v>40</v>
      </c>
      <c r="C6" s="95" t="s">
        <v>41</v>
      </c>
      <c r="D6" s="95" t="s">
        <v>201</v>
      </c>
      <c r="E6" s="94" t="s">
        <v>166</v>
      </c>
      <c r="F6" s="94" t="s">
        <v>164</v>
      </c>
      <c r="G6" s="95" t="s">
        <v>43</v>
      </c>
    </row>
    <row r="7" spans="1:7" x14ac:dyDescent="0.25">
      <c r="A7" s="237"/>
      <c r="B7" s="238"/>
      <c r="C7" s="239"/>
      <c r="D7" s="239"/>
      <c r="E7" s="237"/>
      <c r="F7" s="239"/>
      <c r="G7" s="240"/>
    </row>
    <row r="8" spans="1:7" x14ac:dyDescent="0.25">
      <c r="A8" s="237"/>
      <c r="B8" s="238"/>
      <c r="C8" s="239"/>
      <c r="D8" s="239"/>
      <c r="E8" s="237"/>
      <c r="F8" s="239"/>
      <c r="G8" s="240"/>
    </row>
    <row r="9" spans="1:7" x14ac:dyDescent="0.25">
      <c r="A9" s="239"/>
      <c r="B9" s="238"/>
      <c r="C9" s="241"/>
      <c r="D9" s="241"/>
      <c r="E9" s="239"/>
      <c r="F9" s="242"/>
      <c r="G9" s="240"/>
    </row>
    <row r="10" spans="1:7" x14ac:dyDescent="0.25">
      <c r="A10" s="239"/>
      <c r="B10" s="238"/>
      <c r="C10" s="241"/>
      <c r="D10" s="241"/>
      <c r="E10" s="239"/>
      <c r="F10" s="242"/>
      <c r="G10" s="240"/>
    </row>
    <row r="11" spans="1:7" x14ac:dyDescent="0.25">
      <c r="A11" s="239"/>
      <c r="B11" s="238"/>
      <c r="C11" s="241"/>
      <c r="D11" s="241"/>
      <c r="E11" s="239"/>
      <c r="F11" s="242"/>
      <c r="G11" s="240"/>
    </row>
    <row r="12" spans="1:7" x14ac:dyDescent="0.25">
      <c r="A12" s="239"/>
      <c r="B12" s="238"/>
      <c r="C12" s="241"/>
      <c r="D12" s="241"/>
      <c r="E12" s="239"/>
      <c r="F12" s="242"/>
      <c r="G12" s="240"/>
    </row>
    <row r="13" spans="1:7" ht="15.75" x14ac:dyDescent="0.25">
      <c r="A13" s="48"/>
      <c r="B13" s="121"/>
      <c r="C13" s="48"/>
      <c r="D13" s="48"/>
      <c r="E13" s="48"/>
      <c r="F13" s="159" t="s">
        <v>78</v>
      </c>
      <c r="G13" s="105">
        <f>SUM(G7:G12)</f>
        <v>0</v>
      </c>
    </row>
    <row r="14" spans="1:7" ht="47.25" x14ac:dyDescent="0.25">
      <c r="A14" s="440" t="s">
        <v>192</v>
      </c>
      <c r="B14" s="351"/>
      <c r="C14" s="351"/>
      <c r="D14" s="351"/>
      <c r="E14" s="351"/>
      <c r="F14" s="160" t="s">
        <v>128</v>
      </c>
      <c r="G14" s="105">
        <f>SUM(Summenblatt!D34*15/100)</f>
        <v>0</v>
      </c>
    </row>
    <row r="15" spans="1:7" ht="63" x14ac:dyDescent="0.25">
      <c r="A15" s="48"/>
      <c r="B15" s="121"/>
      <c r="C15" s="48"/>
      <c r="D15" s="48"/>
      <c r="E15" s="48"/>
      <c r="F15" s="160" t="s">
        <v>129</v>
      </c>
      <c r="G15" s="105">
        <f>IF(G13&lt;G14,G13,G14)</f>
        <v>0</v>
      </c>
    </row>
    <row r="16" spans="1:7" x14ac:dyDescent="0.25">
      <c r="A16" s="158"/>
      <c r="B16" s="132"/>
      <c r="C16" s="132"/>
      <c r="D16" s="132"/>
      <c r="E16" s="132"/>
      <c r="F16" s="132"/>
      <c r="G16" s="132"/>
    </row>
    <row r="17" spans="1:7" ht="39" customHeight="1" x14ac:dyDescent="0.3">
      <c r="A17" s="433" t="s">
        <v>204</v>
      </c>
      <c r="B17" s="434"/>
      <c r="C17" s="434"/>
      <c r="D17" s="434"/>
      <c r="E17" s="434"/>
      <c r="F17" s="434"/>
      <c r="G17" s="93"/>
    </row>
    <row r="18" spans="1:7" ht="33.75" x14ac:dyDescent="0.25">
      <c r="A18" s="94" t="s">
        <v>39</v>
      </c>
      <c r="B18" s="118" t="s">
        <v>40</v>
      </c>
      <c r="C18" s="95" t="s">
        <v>41</v>
      </c>
      <c r="D18" s="95" t="s">
        <v>199</v>
      </c>
      <c r="E18" s="94" t="s">
        <v>166</v>
      </c>
      <c r="F18" s="94" t="s">
        <v>164</v>
      </c>
      <c r="G18" s="95" t="s">
        <v>165</v>
      </c>
    </row>
    <row r="19" spans="1:7" s="18" customFormat="1" x14ac:dyDescent="0.25">
      <c r="A19" s="237"/>
      <c r="B19" s="238"/>
      <c r="C19" s="239"/>
      <c r="D19" s="239"/>
      <c r="E19" s="237"/>
      <c r="F19" s="239"/>
      <c r="G19" s="240"/>
    </row>
    <row r="20" spans="1:7" s="18" customFormat="1" x14ac:dyDescent="0.25">
      <c r="A20" s="237"/>
      <c r="B20" s="238"/>
      <c r="C20" s="239"/>
      <c r="D20" s="239"/>
      <c r="E20" s="237"/>
      <c r="F20" s="239"/>
      <c r="G20" s="240"/>
    </row>
    <row r="21" spans="1:7" s="18" customFormat="1" x14ac:dyDescent="0.25">
      <c r="A21" s="237"/>
      <c r="B21" s="238"/>
      <c r="C21" s="239"/>
      <c r="D21" s="239"/>
      <c r="E21" s="237"/>
      <c r="F21" s="239"/>
      <c r="G21" s="240"/>
    </row>
    <row r="22" spans="1:7" x14ac:dyDescent="0.25">
      <c r="A22" s="239"/>
      <c r="B22" s="238"/>
      <c r="C22" s="241"/>
      <c r="D22" s="241"/>
      <c r="E22" s="239"/>
      <c r="F22" s="242"/>
      <c r="G22" s="240"/>
    </row>
    <row r="23" spans="1:7" x14ac:dyDescent="0.25">
      <c r="A23" s="239"/>
      <c r="B23" s="238"/>
      <c r="C23" s="241"/>
      <c r="D23" s="241"/>
      <c r="E23" s="239"/>
      <c r="F23" s="242"/>
      <c r="G23" s="240"/>
    </row>
    <row r="24" spans="1:7" x14ac:dyDescent="0.25">
      <c r="A24" s="239"/>
      <c r="B24" s="238"/>
      <c r="C24" s="241"/>
      <c r="D24" s="241"/>
      <c r="E24" s="239"/>
      <c r="F24" s="242"/>
      <c r="G24" s="240"/>
    </row>
    <row r="25" spans="1:7" x14ac:dyDescent="0.25">
      <c r="A25" s="239"/>
      <c r="B25" s="238"/>
      <c r="C25" s="241"/>
      <c r="D25" s="241"/>
      <c r="E25" s="239"/>
      <c r="F25" s="242"/>
      <c r="G25" s="240"/>
    </row>
    <row r="26" spans="1:7" x14ac:dyDescent="0.25">
      <c r="A26" s="239"/>
      <c r="B26" s="238"/>
      <c r="C26" s="241"/>
      <c r="D26" s="241"/>
      <c r="E26" s="239"/>
      <c r="F26" s="242"/>
      <c r="G26" s="240"/>
    </row>
    <row r="27" spans="1:7" x14ac:dyDescent="0.25">
      <c r="A27" s="239"/>
      <c r="B27" s="238"/>
      <c r="C27" s="241"/>
      <c r="D27" s="241"/>
      <c r="E27" s="239"/>
      <c r="F27" s="242"/>
      <c r="G27" s="240"/>
    </row>
    <row r="28" spans="1:7" x14ac:dyDescent="0.25">
      <c r="A28" s="239"/>
      <c r="B28" s="238"/>
      <c r="C28" s="241"/>
      <c r="D28" s="241"/>
      <c r="E28" s="239"/>
      <c r="F28" s="242"/>
      <c r="G28" s="240"/>
    </row>
    <row r="29" spans="1:7" x14ac:dyDescent="0.25">
      <c r="A29" s="239"/>
      <c r="B29" s="238"/>
      <c r="C29" s="241"/>
      <c r="D29" s="241"/>
      <c r="E29" s="239"/>
      <c r="F29" s="242"/>
      <c r="G29" s="240"/>
    </row>
    <row r="30" spans="1:7" x14ac:dyDescent="0.25">
      <c r="A30" s="239"/>
      <c r="B30" s="238"/>
      <c r="C30" s="239"/>
      <c r="D30" s="239"/>
      <c r="E30" s="239"/>
      <c r="F30" s="242"/>
      <c r="G30" s="240"/>
    </row>
    <row r="31" spans="1:7" x14ac:dyDescent="0.25">
      <c r="A31" s="239"/>
      <c r="B31" s="238"/>
      <c r="C31" s="239"/>
      <c r="D31" s="239"/>
      <c r="E31" s="239"/>
      <c r="F31" s="242"/>
      <c r="G31" s="240"/>
    </row>
    <row r="32" spans="1:7" x14ac:dyDescent="0.25">
      <c r="A32" s="239"/>
      <c r="B32" s="238"/>
      <c r="C32" s="239"/>
      <c r="D32" s="239"/>
      <c r="E32" s="239"/>
      <c r="F32" s="242"/>
      <c r="G32" s="240"/>
    </row>
    <row r="33" spans="1:7" x14ac:dyDescent="0.25">
      <c r="A33" s="239"/>
      <c r="B33" s="238"/>
      <c r="C33" s="239"/>
      <c r="D33" s="239"/>
      <c r="E33" s="239"/>
      <c r="F33" s="242"/>
      <c r="G33" s="240"/>
    </row>
    <row r="34" spans="1:7" x14ac:dyDescent="0.25">
      <c r="A34" s="239"/>
      <c r="B34" s="238"/>
      <c r="C34" s="239"/>
      <c r="D34" s="239"/>
      <c r="E34" s="239"/>
      <c r="F34" s="242"/>
      <c r="G34" s="240"/>
    </row>
    <row r="35" spans="1:7" x14ac:dyDescent="0.25">
      <c r="A35" s="239"/>
      <c r="B35" s="238"/>
      <c r="C35" s="239"/>
      <c r="D35" s="239"/>
      <c r="E35" s="239"/>
      <c r="F35" s="242"/>
      <c r="G35" s="240"/>
    </row>
    <row r="36" spans="1:7" x14ac:dyDescent="0.25">
      <c r="A36" s="239"/>
      <c r="B36" s="238"/>
      <c r="C36" s="239"/>
      <c r="D36" s="239"/>
      <c r="E36" s="239"/>
      <c r="F36" s="242"/>
      <c r="G36" s="240"/>
    </row>
    <row r="37" spans="1:7" x14ac:dyDescent="0.25">
      <c r="A37" s="239"/>
      <c r="B37" s="238"/>
      <c r="C37" s="239"/>
      <c r="D37" s="239"/>
      <c r="E37" s="239"/>
      <c r="F37" s="242"/>
      <c r="G37" s="240"/>
    </row>
    <row r="38" spans="1:7" x14ac:dyDescent="0.25">
      <c r="A38" s="239"/>
      <c r="B38" s="238"/>
      <c r="C38" s="239"/>
      <c r="D38" s="239"/>
      <c r="E38" s="239"/>
      <c r="F38" s="242"/>
      <c r="G38" s="240"/>
    </row>
    <row r="39" spans="1:7" x14ac:dyDescent="0.25">
      <c r="A39" s="239"/>
      <c r="B39" s="238"/>
      <c r="C39" s="239"/>
      <c r="D39" s="239"/>
      <c r="E39" s="239"/>
      <c r="F39" s="242"/>
      <c r="G39" s="240"/>
    </row>
    <row r="40" spans="1:7" x14ac:dyDescent="0.25">
      <c r="A40" s="239"/>
      <c r="B40" s="238"/>
      <c r="C40" s="239"/>
      <c r="D40" s="239"/>
      <c r="E40" s="239"/>
      <c r="F40" s="242"/>
      <c r="G40" s="240"/>
    </row>
    <row r="41" spans="1:7" x14ac:dyDescent="0.25">
      <c r="A41" s="239"/>
      <c r="B41" s="238"/>
      <c r="C41" s="239"/>
      <c r="D41" s="239"/>
      <c r="E41" s="239"/>
      <c r="F41" s="242"/>
      <c r="G41" s="240"/>
    </row>
    <row r="42" spans="1:7" x14ac:dyDescent="0.25">
      <c r="A42" s="239"/>
      <c r="B42" s="238"/>
      <c r="C42" s="239"/>
      <c r="D42" s="239"/>
      <c r="E42" s="239"/>
      <c r="F42" s="242"/>
      <c r="G42" s="240"/>
    </row>
    <row r="43" spans="1:7" x14ac:dyDescent="0.25">
      <c r="A43" s="239"/>
      <c r="B43" s="238"/>
      <c r="C43" s="239"/>
      <c r="D43" s="239"/>
      <c r="E43" s="239"/>
      <c r="F43" s="242"/>
      <c r="G43" s="240"/>
    </row>
    <row r="44" spans="1:7" x14ac:dyDescent="0.25">
      <c r="A44" s="239"/>
      <c r="B44" s="238"/>
      <c r="C44" s="239"/>
      <c r="D44" s="239"/>
      <c r="E44" s="239"/>
      <c r="F44" s="242"/>
      <c r="G44" s="240"/>
    </row>
    <row r="45" spans="1:7" x14ac:dyDescent="0.25">
      <c r="A45" s="239"/>
      <c r="B45" s="238"/>
      <c r="C45" s="239"/>
      <c r="D45" s="239"/>
      <c r="E45" s="239"/>
      <c r="F45" s="242"/>
      <c r="G45" s="240"/>
    </row>
    <row r="46" spans="1:7" x14ac:dyDescent="0.25">
      <c r="A46" s="239"/>
      <c r="B46" s="238"/>
      <c r="C46" s="239"/>
      <c r="D46" s="239"/>
      <c r="E46" s="239"/>
      <c r="F46" s="242"/>
      <c r="G46" s="240"/>
    </row>
    <row r="47" spans="1:7" x14ac:dyDescent="0.25">
      <c r="A47" s="239"/>
      <c r="B47" s="238"/>
      <c r="C47" s="239"/>
      <c r="D47" s="239"/>
      <c r="E47" s="239"/>
      <c r="F47" s="242"/>
      <c r="G47" s="240"/>
    </row>
    <row r="48" spans="1:7" x14ac:dyDescent="0.25">
      <c r="A48" s="239"/>
      <c r="B48" s="238"/>
      <c r="C48" s="239"/>
      <c r="D48" s="239"/>
      <c r="E48" s="239"/>
      <c r="F48" s="242"/>
      <c r="G48" s="240"/>
    </row>
    <row r="49" spans="1:7" ht="15.75" x14ac:dyDescent="0.25">
      <c r="A49" s="42"/>
      <c r="B49" s="119"/>
      <c r="C49" s="43"/>
      <c r="D49" s="44"/>
      <c r="F49" s="232" t="s">
        <v>42</v>
      </c>
      <c r="G49" s="236">
        <f>SUM(G19:G48)</f>
        <v>0</v>
      </c>
    </row>
    <row r="50" spans="1:7" x14ac:dyDescent="0.25">
      <c r="A50" s="426"/>
      <c r="B50" s="427"/>
      <c r="C50" s="427"/>
      <c r="D50" s="427"/>
      <c r="E50" s="427"/>
      <c r="F50" s="427"/>
    </row>
    <row r="51" spans="1:7" ht="55.5" customHeight="1" x14ac:dyDescent="0.3">
      <c r="A51" s="436" t="s">
        <v>194</v>
      </c>
      <c r="B51" s="437"/>
      <c r="C51" s="437"/>
      <c r="D51" s="437"/>
      <c r="E51" s="437"/>
      <c r="F51" s="437"/>
      <c r="G51" s="93"/>
    </row>
    <row r="52" spans="1:7" ht="33.75" x14ac:dyDescent="0.25">
      <c r="A52" s="94" t="s">
        <v>39</v>
      </c>
      <c r="B52" s="118" t="s">
        <v>40</v>
      </c>
      <c r="C52" s="95" t="s">
        <v>41</v>
      </c>
      <c r="D52" s="95" t="s">
        <v>201</v>
      </c>
      <c r="E52" s="94" t="s">
        <v>166</v>
      </c>
      <c r="F52" s="94" t="s">
        <v>164</v>
      </c>
      <c r="G52" s="95" t="s">
        <v>43</v>
      </c>
    </row>
    <row r="53" spans="1:7" x14ac:dyDescent="0.25">
      <c r="A53" s="237"/>
      <c r="B53" s="238"/>
      <c r="C53" s="239"/>
      <c r="D53" s="239"/>
      <c r="E53" s="237"/>
      <c r="F53" s="239"/>
      <c r="G53" s="240"/>
    </row>
    <row r="54" spans="1:7" x14ac:dyDescent="0.25">
      <c r="A54" s="237"/>
      <c r="B54" s="238"/>
      <c r="C54" s="239"/>
      <c r="D54" s="239"/>
      <c r="E54" s="237"/>
      <c r="F54" s="239"/>
      <c r="G54" s="240"/>
    </row>
    <row r="55" spans="1:7" x14ac:dyDescent="0.25">
      <c r="A55" s="239"/>
      <c r="B55" s="238"/>
      <c r="C55" s="241"/>
      <c r="D55" s="241"/>
      <c r="E55" s="239"/>
      <c r="F55" s="242"/>
      <c r="G55" s="240"/>
    </row>
    <row r="56" spans="1:7" x14ac:dyDescent="0.25">
      <c r="A56" s="239"/>
      <c r="B56" s="238"/>
      <c r="C56" s="241"/>
      <c r="D56" s="241"/>
      <c r="E56" s="239"/>
      <c r="F56" s="242"/>
      <c r="G56" s="240"/>
    </row>
    <row r="57" spans="1:7" x14ac:dyDescent="0.25">
      <c r="A57" s="239"/>
      <c r="B57" s="238"/>
      <c r="C57" s="241"/>
      <c r="D57" s="241"/>
      <c r="E57" s="239"/>
      <c r="F57" s="242"/>
      <c r="G57" s="240"/>
    </row>
    <row r="58" spans="1:7" x14ac:dyDescent="0.25">
      <c r="A58" s="239"/>
      <c r="B58" s="238"/>
      <c r="C58" s="241"/>
      <c r="D58" s="241"/>
      <c r="E58" s="239"/>
      <c r="F58" s="242"/>
      <c r="G58" s="240"/>
    </row>
    <row r="59" spans="1:7" ht="15.75" x14ac:dyDescent="0.25">
      <c r="A59" s="48"/>
      <c r="B59" s="121"/>
      <c r="C59" s="48"/>
      <c r="D59" s="48"/>
      <c r="E59" s="48"/>
      <c r="F59" s="159" t="s">
        <v>78</v>
      </c>
      <c r="G59" s="105">
        <f>SUM(G53:G58)</f>
        <v>0</v>
      </c>
    </row>
    <row r="60" spans="1:7" ht="94.5" x14ac:dyDescent="0.25">
      <c r="A60" s="48"/>
      <c r="B60" s="121"/>
      <c r="C60" s="48"/>
      <c r="D60" s="48"/>
      <c r="E60" s="48"/>
      <c r="F60" s="160" t="s">
        <v>130</v>
      </c>
      <c r="G60" s="105">
        <f>SUM(Summenblatt!D36)</f>
        <v>0</v>
      </c>
    </row>
    <row r="61" spans="1:7" ht="15.75" x14ac:dyDescent="0.25">
      <c r="A61" s="48"/>
      <c r="B61" s="121"/>
      <c r="C61" s="48"/>
      <c r="D61" s="48"/>
      <c r="E61" s="48"/>
      <c r="F61" s="159" t="s">
        <v>131</v>
      </c>
      <c r="G61" s="105">
        <f>SUM(G59-G60)</f>
        <v>0</v>
      </c>
    </row>
    <row r="62" spans="1:7" ht="29.25" customHeight="1" x14ac:dyDescent="0.25">
      <c r="A62" s="438" t="s">
        <v>193</v>
      </c>
      <c r="B62" s="439"/>
      <c r="C62" s="439"/>
      <c r="D62" s="439"/>
      <c r="E62" s="439"/>
      <c r="F62" s="439"/>
      <c r="G62" s="439"/>
    </row>
    <row r="63" spans="1:7" x14ac:dyDescent="0.25">
      <c r="A63" s="36"/>
      <c r="B63" s="117"/>
      <c r="C63" s="36"/>
      <c r="D63" s="36"/>
      <c r="E63" s="36"/>
      <c r="F63" s="36"/>
    </row>
    <row r="64" spans="1:7" ht="18.75" x14ac:dyDescent="0.3">
      <c r="A64" s="435" t="s">
        <v>195</v>
      </c>
      <c r="B64" s="434"/>
      <c r="C64" s="434"/>
      <c r="D64" s="434"/>
      <c r="E64" s="434"/>
      <c r="F64" s="434"/>
      <c r="G64" s="93"/>
    </row>
    <row r="65" spans="1:7" ht="33.75" x14ac:dyDescent="0.25">
      <c r="A65" s="94" t="s">
        <v>39</v>
      </c>
      <c r="B65" s="118" t="s">
        <v>40</v>
      </c>
      <c r="C65" s="95" t="s">
        <v>41</v>
      </c>
      <c r="D65" s="95" t="s">
        <v>201</v>
      </c>
      <c r="E65" s="94" t="s">
        <v>166</v>
      </c>
      <c r="F65" s="94" t="s">
        <v>164</v>
      </c>
      <c r="G65" s="95" t="s">
        <v>165</v>
      </c>
    </row>
    <row r="66" spans="1:7" x14ac:dyDescent="0.25">
      <c r="A66" s="237"/>
      <c r="B66" s="238"/>
      <c r="C66" s="239"/>
      <c r="D66" s="239"/>
      <c r="E66" s="237"/>
      <c r="F66" s="239"/>
      <c r="G66" s="240"/>
    </row>
    <row r="67" spans="1:7" x14ac:dyDescent="0.25">
      <c r="A67" s="237"/>
      <c r="B67" s="238"/>
      <c r="C67" s="239"/>
      <c r="D67" s="239"/>
      <c r="E67" s="237"/>
      <c r="F67" s="239"/>
      <c r="G67" s="240"/>
    </row>
    <row r="68" spans="1:7" x14ac:dyDescent="0.25">
      <c r="A68" s="239"/>
      <c r="B68" s="238"/>
      <c r="C68" s="241"/>
      <c r="D68" s="241"/>
      <c r="E68" s="239"/>
      <c r="F68" s="242"/>
      <c r="G68" s="240"/>
    </row>
    <row r="69" spans="1:7" x14ac:dyDescent="0.25">
      <c r="A69" s="239"/>
      <c r="B69" s="238"/>
      <c r="C69" s="241"/>
      <c r="D69" s="241"/>
      <c r="E69" s="239"/>
      <c r="F69" s="242"/>
      <c r="G69" s="240"/>
    </row>
    <row r="70" spans="1:7" x14ac:dyDescent="0.25">
      <c r="A70" s="239"/>
      <c r="B70" s="238"/>
      <c r="C70" s="241"/>
      <c r="D70" s="241"/>
      <c r="E70" s="239"/>
      <c r="F70" s="242"/>
      <c r="G70" s="240"/>
    </row>
    <row r="71" spans="1:7" x14ac:dyDescent="0.25">
      <c r="A71" s="239"/>
      <c r="B71" s="238"/>
      <c r="C71" s="241"/>
      <c r="D71" s="241"/>
      <c r="E71" s="239"/>
      <c r="F71" s="242"/>
      <c r="G71" s="240"/>
    </row>
    <row r="72" spans="1:7" x14ac:dyDescent="0.25">
      <c r="A72" s="239"/>
      <c r="B72" s="238"/>
      <c r="C72" s="241"/>
      <c r="D72" s="241"/>
      <c r="E72" s="239"/>
      <c r="F72" s="242"/>
      <c r="G72" s="240"/>
    </row>
    <row r="73" spans="1:7" x14ac:dyDescent="0.25">
      <c r="A73" s="239"/>
      <c r="B73" s="238"/>
      <c r="C73" s="241"/>
      <c r="D73" s="241"/>
      <c r="E73" s="239"/>
      <c r="F73" s="242"/>
      <c r="G73" s="240"/>
    </row>
    <row r="74" spans="1:7" x14ac:dyDescent="0.25">
      <c r="A74" s="239"/>
      <c r="B74" s="238"/>
      <c r="C74" s="241"/>
      <c r="D74" s="241"/>
      <c r="E74" s="239"/>
      <c r="F74" s="242"/>
      <c r="G74" s="240"/>
    </row>
    <row r="75" spans="1:7" x14ac:dyDescent="0.25">
      <c r="A75" s="239"/>
      <c r="B75" s="238"/>
      <c r="C75" s="241"/>
      <c r="D75" s="241"/>
      <c r="E75" s="239"/>
      <c r="F75" s="242"/>
      <c r="G75" s="240"/>
    </row>
    <row r="76" spans="1:7" x14ac:dyDescent="0.25">
      <c r="A76" s="239"/>
      <c r="B76" s="238"/>
      <c r="C76" s="241"/>
      <c r="D76" s="241"/>
      <c r="E76" s="239"/>
      <c r="F76" s="242"/>
      <c r="G76" s="240"/>
    </row>
    <row r="77" spans="1:7" x14ac:dyDescent="0.25">
      <c r="A77" s="239"/>
      <c r="B77" s="238"/>
      <c r="C77" s="241"/>
      <c r="D77" s="241"/>
      <c r="E77" s="239"/>
      <c r="F77" s="242"/>
      <c r="G77" s="240"/>
    </row>
    <row r="78" spans="1:7" x14ac:dyDescent="0.25">
      <c r="A78" s="239"/>
      <c r="B78" s="238"/>
      <c r="C78" s="241"/>
      <c r="D78" s="241"/>
      <c r="E78" s="239"/>
      <c r="F78" s="242"/>
      <c r="G78" s="240"/>
    </row>
    <row r="79" spans="1:7" x14ac:dyDescent="0.25">
      <c r="A79" s="239"/>
      <c r="B79" s="238"/>
      <c r="C79" s="241"/>
      <c r="D79" s="241"/>
      <c r="E79" s="239"/>
      <c r="F79" s="242"/>
      <c r="G79" s="240"/>
    </row>
    <row r="80" spans="1:7" x14ac:dyDescent="0.25">
      <c r="A80" s="239"/>
      <c r="B80" s="238"/>
      <c r="C80" s="241"/>
      <c r="D80" s="241"/>
      <c r="E80" s="239"/>
      <c r="F80" s="242"/>
      <c r="G80" s="240"/>
    </row>
    <row r="81" spans="1:7" x14ac:dyDescent="0.25">
      <c r="A81" s="239"/>
      <c r="B81" s="238"/>
      <c r="C81" s="241"/>
      <c r="D81" s="241"/>
      <c r="E81" s="239"/>
      <c r="F81" s="242"/>
      <c r="G81" s="240"/>
    </row>
    <row r="82" spans="1:7" ht="15.75" x14ac:dyDescent="0.25">
      <c r="A82" s="48"/>
      <c r="B82" s="121"/>
      <c r="C82" s="48"/>
      <c r="D82" s="48"/>
      <c r="E82" s="48"/>
      <c r="F82" s="159" t="s">
        <v>78</v>
      </c>
      <c r="G82" s="105">
        <f>SUM(G66:G81)</f>
        <v>0</v>
      </c>
    </row>
    <row r="83" spans="1:7" ht="15.75" x14ac:dyDescent="0.25">
      <c r="A83" s="48" t="s">
        <v>196</v>
      </c>
      <c r="B83" s="121"/>
      <c r="C83" s="48"/>
      <c r="D83" s="48"/>
      <c r="E83" s="48"/>
      <c r="F83" s="45"/>
      <c r="G83" s="266"/>
    </row>
    <row r="84" spans="1:7" ht="15.75" customHeight="1" x14ac:dyDescent="0.25">
      <c r="A84" s="47"/>
      <c r="B84" s="122"/>
      <c r="C84" s="47"/>
      <c r="D84" s="47"/>
      <c r="E84" s="47"/>
      <c r="F84" s="47"/>
      <c r="G84" s="267"/>
    </row>
    <row r="85" spans="1:7" ht="18.75" x14ac:dyDescent="0.3">
      <c r="A85" s="96" t="s">
        <v>198</v>
      </c>
      <c r="B85" s="123"/>
      <c r="C85" s="97"/>
      <c r="D85" s="97"/>
      <c r="E85" s="97"/>
      <c r="F85" s="97"/>
      <c r="G85" s="268"/>
    </row>
    <row r="86" spans="1:7" ht="33.75" x14ac:dyDescent="0.25">
      <c r="A86" s="94" t="s">
        <v>39</v>
      </c>
      <c r="B86" s="118" t="s">
        <v>40</v>
      </c>
      <c r="C86" s="95" t="s">
        <v>41</v>
      </c>
      <c r="D86" s="95" t="s">
        <v>201</v>
      </c>
      <c r="E86" s="94" t="s">
        <v>166</v>
      </c>
      <c r="F86" s="94" t="s">
        <v>164</v>
      </c>
      <c r="G86" s="95" t="s">
        <v>43</v>
      </c>
    </row>
    <row r="87" spans="1:7" s="18" customFormat="1" x14ac:dyDescent="0.25">
      <c r="A87" s="237"/>
      <c r="B87" s="238"/>
      <c r="C87" s="239"/>
      <c r="D87" s="239"/>
      <c r="E87" s="237"/>
      <c r="F87" s="239"/>
      <c r="G87" s="240"/>
    </row>
    <row r="88" spans="1:7" s="18" customFormat="1" x14ac:dyDescent="0.25">
      <c r="A88" s="237"/>
      <c r="B88" s="238"/>
      <c r="C88" s="239"/>
      <c r="D88" s="239"/>
      <c r="E88" s="237"/>
      <c r="F88" s="239"/>
      <c r="G88" s="240"/>
    </row>
    <row r="89" spans="1:7" x14ac:dyDescent="0.25">
      <c r="A89" s="239"/>
      <c r="B89" s="238"/>
      <c r="C89" s="239"/>
      <c r="D89" s="239"/>
      <c r="E89" s="239"/>
      <c r="F89" s="242"/>
      <c r="G89" s="240"/>
    </row>
    <row r="90" spans="1:7" x14ac:dyDescent="0.25">
      <c r="A90" s="239"/>
      <c r="B90" s="238"/>
      <c r="C90" s="239"/>
      <c r="D90" s="239"/>
      <c r="E90" s="239"/>
      <c r="F90" s="242"/>
      <c r="G90" s="240"/>
    </row>
    <row r="91" spans="1:7" x14ac:dyDescent="0.25">
      <c r="A91" s="239"/>
      <c r="B91" s="238"/>
      <c r="C91" s="239"/>
      <c r="D91" s="239"/>
      <c r="E91" s="239"/>
      <c r="F91" s="242"/>
      <c r="G91" s="240"/>
    </row>
    <row r="92" spans="1:7" x14ac:dyDescent="0.25">
      <c r="A92" s="239"/>
      <c r="B92" s="238"/>
      <c r="C92" s="239"/>
      <c r="D92" s="239"/>
      <c r="E92" s="239"/>
      <c r="F92" s="242"/>
      <c r="G92" s="240"/>
    </row>
    <row r="93" spans="1:7" x14ac:dyDescent="0.25">
      <c r="A93" s="239"/>
      <c r="B93" s="238"/>
      <c r="C93" s="239"/>
      <c r="D93" s="239"/>
      <c r="E93" s="239"/>
      <c r="F93" s="242"/>
      <c r="G93" s="240"/>
    </row>
    <row r="94" spans="1:7" x14ac:dyDescent="0.25">
      <c r="A94" s="239"/>
      <c r="B94" s="238"/>
      <c r="C94" s="239"/>
      <c r="D94" s="239"/>
      <c r="E94" s="239"/>
      <c r="F94" s="242"/>
      <c r="G94" s="240"/>
    </row>
    <row r="95" spans="1:7" x14ac:dyDescent="0.25">
      <c r="A95" s="239"/>
      <c r="B95" s="238"/>
      <c r="C95" s="239"/>
      <c r="D95" s="239"/>
      <c r="E95" s="239"/>
      <c r="F95" s="242"/>
      <c r="G95" s="240"/>
    </row>
    <row r="96" spans="1:7" x14ac:dyDescent="0.25">
      <c r="A96" s="239"/>
      <c r="B96" s="238"/>
      <c r="C96" s="239"/>
      <c r="D96" s="239"/>
      <c r="E96" s="239"/>
      <c r="F96" s="242"/>
      <c r="G96" s="240"/>
    </row>
    <row r="97" spans="1:7" x14ac:dyDescent="0.25">
      <c r="A97" s="239"/>
      <c r="B97" s="238"/>
      <c r="C97" s="239"/>
      <c r="D97" s="239"/>
      <c r="E97" s="239"/>
      <c r="F97" s="242"/>
      <c r="G97" s="240"/>
    </row>
    <row r="98" spans="1:7" x14ac:dyDescent="0.25">
      <c r="A98" s="239"/>
      <c r="B98" s="243"/>
      <c r="C98" s="239"/>
      <c r="D98" s="239"/>
      <c r="E98" s="239"/>
      <c r="F98" s="242"/>
      <c r="G98" s="240"/>
    </row>
    <row r="99" spans="1:7" ht="15.75" x14ac:dyDescent="0.25">
      <c r="A99" s="428"/>
      <c r="B99" s="429"/>
      <c r="C99" s="429"/>
      <c r="D99" s="429"/>
      <c r="E99" s="429"/>
      <c r="F99" s="233" t="s">
        <v>42</v>
      </c>
      <c r="G99" s="236">
        <f>SUM(G87:G98)</f>
        <v>0</v>
      </c>
    </row>
    <row r="100" spans="1:7" ht="15.75" x14ac:dyDescent="0.25">
      <c r="A100" s="45"/>
      <c r="B100" s="124"/>
      <c r="C100" s="46"/>
      <c r="D100" s="46"/>
      <c r="E100" s="46"/>
      <c r="F100" s="50"/>
      <c r="G100" s="49"/>
    </row>
    <row r="101" spans="1:7" ht="18.75" x14ac:dyDescent="0.3">
      <c r="A101" s="96" t="s">
        <v>197</v>
      </c>
      <c r="B101" s="123"/>
      <c r="C101" s="97"/>
      <c r="D101" s="97"/>
      <c r="E101" s="97"/>
      <c r="F101" s="97"/>
      <c r="G101" s="268"/>
    </row>
    <row r="102" spans="1:7" ht="39.75" customHeight="1" x14ac:dyDescent="0.25">
      <c r="A102" s="247" t="s">
        <v>39</v>
      </c>
      <c r="B102" s="118" t="s">
        <v>40</v>
      </c>
      <c r="C102" s="95" t="s">
        <v>41</v>
      </c>
      <c r="D102" s="95" t="s">
        <v>201</v>
      </c>
      <c r="E102" s="94" t="s">
        <v>166</v>
      </c>
      <c r="F102" s="94" t="s">
        <v>164</v>
      </c>
      <c r="G102" s="95" t="s">
        <v>43</v>
      </c>
    </row>
    <row r="103" spans="1:7" ht="15" customHeight="1" x14ac:dyDescent="0.25">
      <c r="A103" s="239"/>
      <c r="B103" s="238"/>
      <c r="C103" s="239"/>
      <c r="D103" s="239"/>
      <c r="E103" s="239"/>
      <c r="F103" s="242"/>
      <c r="G103" s="240"/>
    </row>
    <row r="104" spans="1:7" s="52" customFormat="1" ht="18.75" customHeight="1" x14ac:dyDescent="0.25">
      <c r="A104" s="239"/>
      <c r="B104" s="238"/>
      <c r="C104" s="239"/>
      <c r="D104" s="239"/>
      <c r="E104" s="239"/>
      <c r="F104" s="242"/>
      <c r="G104" s="240"/>
    </row>
    <row r="105" spans="1:7" x14ac:dyDescent="0.25">
      <c r="A105" s="239"/>
      <c r="B105" s="238"/>
      <c r="C105" s="239"/>
      <c r="D105" s="239"/>
      <c r="E105" s="239"/>
      <c r="F105" s="242"/>
      <c r="G105" s="240"/>
    </row>
    <row r="106" spans="1:7" x14ac:dyDescent="0.25">
      <c r="A106" s="239"/>
      <c r="B106" s="238"/>
      <c r="C106" s="239"/>
      <c r="D106" s="239"/>
      <c r="E106" s="239"/>
      <c r="F106" s="242"/>
      <c r="G106" s="240"/>
    </row>
    <row r="107" spans="1:7" x14ac:dyDescent="0.25">
      <c r="A107" s="239"/>
      <c r="B107" s="238"/>
      <c r="C107" s="239"/>
      <c r="D107" s="239"/>
      <c r="E107" s="239"/>
      <c r="F107" s="242"/>
      <c r="G107" s="240"/>
    </row>
    <row r="108" spans="1:7" x14ac:dyDescent="0.25">
      <c r="A108" s="239"/>
      <c r="B108" s="238"/>
      <c r="C108" s="239"/>
      <c r="D108" s="239"/>
      <c r="E108" s="239"/>
      <c r="F108" s="242"/>
      <c r="G108" s="240"/>
    </row>
    <row r="109" spans="1:7" x14ac:dyDescent="0.25">
      <c r="A109" s="239"/>
      <c r="B109" s="238"/>
      <c r="C109" s="239"/>
      <c r="D109" s="239"/>
      <c r="E109" s="239"/>
      <c r="F109" s="242"/>
      <c r="G109" s="240"/>
    </row>
    <row r="110" spans="1:7" x14ac:dyDescent="0.25">
      <c r="A110" s="239"/>
      <c r="B110" s="238"/>
      <c r="C110" s="239"/>
      <c r="D110" s="239"/>
      <c r="E110" s="239"/>
      <c r="F110" s="242"/>
      <c r="G110" s="240"/>
    </row>
    <row r="111" spans="1:7" x14ac:dyDescent="0.25">
      <c r="A111" s="239"/>
      <c r="B111" s="238"/>
      <c r="C111" s="239"/>
      <c r="D111" s="239"/>
      <c r="E111" s="239"/>
      <c r="F111" s="242"/>
      <c r="G111" s="240"/>
    </row>
    <row r="112" spans="1:7" x14ac:dyDescent="0.25">
      <c r="A112" s="239"/>
      <c r="B112" s="238"/>
      <c r="C112" s="239"/>
      <c r="D112" s="239"/>
      <c r="E112" s="239"/>
      <c r="F112" s="242"/>
      <c r="G112" s="240"/>
    </row>
    <row r="113" spans="1:7" x14ac:dyDescent="0.25">
      <c r="A113" s="239"/>
      <c r="B113" s="238"/>
      <c r="C113" s="239"/>
      <c r="D113" s="239"/>
      <c r="E113" s="239"/>
      <c r="F113" s="242"/>
      <c r="G113" s="240"/>
    </row>
    <row r="114" spans="1:7" x14ac:dyDescent="0.25">
      <c r="A114" s="239"/>
      <c r="B114" s="238"/>
      <c r="C114" s="239"/>
      <c r="D114" s="239"/>
      <c r="E114" s="239"/>
      <c r="F114" s="242"/>
      <c r="G114" s="240"/>
    </row>
    <row r="115" spans="1:7" x14ac:dyDescent="0.25">
      <c r="A115" s="239"/>
      <c r="B115" s="238"/>
      <c r="C115" s="239"/>
      <c r="D115" s="239"/>
      <c r="E115" s="239"/>
      <c r="F115" s="242"/>
      <c r="G115" s="240"/>
    </row>
    <row r="116" spans="1:7" ht="15.75" x14ac:dyDescent="0.25">
      <c r="A116" s="441"/>
      <c r="B116" s="441"/>
      <c r="C116" s="441"/>
      <c r="D116" s="441"/>
      <c r="E116" s="441"/>
      <c r="F116" s="234" t="s">
        <v>42</v>
      </c>
      <c r="G116" s="235">
        <f>SUM(G103:G115)</f>
        <v>0</v>
      </c>
    </row>
    <row r="117" spans="1:7" ht="15.75" x14ac:dyDescent="0.25">
      <c r="A117" s="45"/>
      <c r="B117" s="124"/>
      <c r="C117" s="46"/>
      <c r="D117" s="46"/>
      <c r="E117" s="46"/>
      <c r="F117" s="50"/>
      <c r="G117" s="49"/>
    </row>
    <row r="118" spans="1:7" ht="60.75" customHeight="1" x14ac:dyDescent="0.25">
      <c r="A118" s="438" t="s">
        <v>200</v>
      </c>
      <c r="B118" s="438"/>
      <c r="C118" s="438"/>
      <c r="D118" s="438"/>
      <c r="E118" s="438"/>
      <c r="F118" s="438"/>
      <c r="G118" s="438"/>
    </row>
    <row r="119" spans="1:7" x14ac:dyDescent="0.25">
      <c r="A119" s="427"/>
      <c r="B119" s="427"/>
      <c r="C119" s="427"/>
      <c r="D119" s="427"/>
      <c r="E119" s="427"/>
      <c r="F119" s="427"/>
      <c r="G119" s="51"/>
    </row>
    <row r="120" spans="1:7" ht="162.75" customHeight="1" x14ac:dyDescent="0.25">
      <c r="A120" s="444" t="s">
        <v>163</v>
      </c>
      <c r="B120" s="444"/>
      <c r="C120" s="444"/>
      <c r="D120" s="444"/>
      <c r="E120" s="444"/>
      <c r="F120" s="444"/>
      <c r="G120" s="444"/>
    </row>
    <row r="121" spans="1:7" x14ac:dyDescent="0.25">
      <c r="A121" s="179"/>
      <c r="B121" s="179"/>
      <c r="C121" s="179"/>
      <c r="D121" s="179"/>
      <c r="E121" s="179"/>
      <c r="F121" s="179"/>
      <c r="G121" s="51"/>
    </row>
    <row r="122" spans="1:7" ht="37.5" customHeight="1" x14ac:dyDescent="0.25">
      <c r="A122" s="444" t="s">
        <v>167</v>
      </c>
      <c r="B122" s="444"/>
      <c r="C122" s="444"/>
      <c r="D122" s="444"/>
      <c r="E122" s="444"/>
      <c r="F122" s="444"/>
      <c r="G122" s="444"/>
    </row>
    <row r="123" spans="1:7" ht="29.25" customHeight="1" x14ac:dyDescent="0.25">
      <c r="A123" s="72"/>
      <c r="B123" s="120"/>
      <c r="C123" s="72"/>
      <c r="D123" s="72"/>
      <c r="E123" s="72"/>
      <c r="F123" s="72"/>
      <c r="G123" s="51"/>
    </row>
    <row r="124" spans="1:7" ht="15.75" x14ac:dyDescent="0.25">
      <c r="A124" s="442"/>
      <c r="B124" s="442"/>
      <c r="C124" s="442"/>
      <c r="D124" s="442"/>
      <c r="E124" s="442"/>
      <c r="F124" s="442"/>
      <c r="G124" s="442"/>
    </row>
    <row r="125" spans="1:7" ht="18.75" x14ac:dyDescent="0.25">
      <c r="A125" s="181"/>
      <c r="B125" s="125"/>
      <c r="C125" s="53"/>
      <c r="D125" s="53"/>
      <c r="E125" s="53"/>
      <c r="F125" s="53"/>
      <c r="G125" s="71"/>
    </row>
    <row r="126" spans="1:7" x14ac:dyDescent="0.25">
      <c r="A126" s="443"/>
      <c r="B126" s="443"/>
      <c r="C126" s="443"/>
      <c r="D126" s="443"/>
      <c r="E126" s="443"/>
      <c r="F126" s="443"/>
    </row>
    <row r="127" spans="1:7" x14ac:dyDescent="0.25">
      <c r="F127" s="111"/>
    </row>
  </sheetData>
  <sheetProtection algorithmName="SHA-512" hashValue="0rdRMdNJFakjxlSzYoM/Q/YcVT1Cs2KdmVqtw0hzShf4txC+H4wCDLkkPfNbRwrBqp4NUv+WDS2HcLZ9m3uKwg==" saltValue="3BlkvOoceH0ok+yXVmWQ7Q==" spinCount="100000" sheet="1" objects="1" scenarios="1"/>
  <protectedRanges>
    <protectedRange sqref="A103:G115 A87:G98" name="Integrationskräfte"/>
    <protectedRange sqref="G67:G85 G101 A19:G48 A67:F81 A66:G66 G59:G62 A53:G58 A7:G12 G13:G16" name="Päd. Personal"/>
  </protectedRanges>
  <mergeCells count="18">
    <mergeCell ref="A116:E116"/>
    <mergeCell ref="A124:G124"/>
    <mergeCell ref="A126:F126"/>
    <mergeCell ref="A118:G118"/>
    <mergeCell ref="A119:F119"/>
    <mergeCell ref="A122:G122"/>
    <mergeCell ref="A120:G120"/>
    <mergeCell ref="A50:F50"/>
    <mergeCell ref="A99:E99"/>
    <mergeCell ref="A1:G1"/>
    <mergeCell ref="A4:G4"/>
    <mergeCell ref="A17:F17"/>
    <mergeCell ref="A64:F64"/>
    <mergeCell ref="A51:F51"/>
    <mergeCell ref="A62:G62"/>
    <mergeCell ref="A5:F5"/>
    <mergeCell ref="A14:E14"/>
    <mergeCell ref="B2:D2"/>
  </mergeCells>
  <pageMargins left="0.7" right="0.7" top="0.75" bottom="0.75" header="0.3" footer="0.3"/>
  <pageSetup paperSize="9" scale="29" orientation="portrait" r:id="rId1"/>
  <headerFooter>
    <oddFooter>&amp;LVersion: Januar 2023&amp;CLandkreis Marburg-Biedenkopf
Bearbeitungsdatum: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5"/>
  <sheetViews>
    <sheetView view="pageLayout" zoomScaleNormal="100" workbookViewId="0">
      <selection activeCell="F28" sqref="F28"/>
    </sheetView>
  </sheetViews>
  <sheetFormatPr baseColWidth="10" defaultRowHeight="15" x14ac:dyDescent="0.25"/>
  <cols>
    <col min="1" max="1" width="16.7109375" customWidth="1"/>
    <col min="8" max="8" width="16.140625" customWidth="1"/>
    <col min="11" max="11" width="12.42578125" customWidth="1"/>
    <col min="15" max="15" width="81.140625" hidden="1" customWidth="1"/>
  </cols>
  <sheetData>
    <row r="1" spans="1:16" s="107" customFormat="1" ht="56.85" customHeight="1" x14ac:dyDescent="0.25">
      <c r="A1" s="448" t="s">
        <v>105</v>
      </c>
      <c r="B1" s="422"/>
      <c r="C1" s="422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07" customFormat="1" x14ac:dyDescent="0.25">
      <c r="A2" s="269"/>
      <c r="B2" s="257"/>
      <c r="C2" s="257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s="107" customFormat="1" ht="15.75" thickBot="1" x14ac:dyDescent="0.3">
      <c r="A3" s="448"/>
      <c r="B3" s="422"/>
      <c r="C3" s="257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 t="s">
        <v>135</v>
      </c>
      <c r="P3" s="31"/>
    </row>
    <row r="4" spans="1:16" s="107" customFormat="1" ht="57.75" customHeight="1" thickBot="1" x14ac:dyDescent="0.3">
      <c r="A4" s="449" t="s">
        <v>143</v>
      </c>
      <c r="B4" s="450"/>
      <c r="C4" s="450"/>
      <c r="D4" s="450"/>
      <c r="E4" s="450"/>
      <c r="F4" s="451"/>
      <c r="G4" s="270"/>
      <c r="H4" s="270"/>
      <c r="I4" s="270"/>
      <c r="J4" s="270"/>
      <c r="K4" s="270"/>
      <c r="L4" s="270"/>
      <c r="M4" s="270"/>
      <c r="N4" s="31"/>
      <c r="O4" s="31"/>
      <c r="P4" s="31"/>
    </row>
    <row r="5" spans="1:16" x14ac:dyDescent="0.25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30"/>
      <c r="O5" s="272" t="s">
        <v>132</v>
      </c>
      <c r="P5" s="30"/>
    </row>
    <row r="6" spans="1:16" ht="15.75" x14ac:dyDescent="0.25">
      <c r="A6" s="65"/>
      <c r="B6" s="273"/>
      <c r="C6" s="273"/>
      <c r="D6" s="28"/>
      <c r="E6" s="273"/>
      <c r="F6" s="273"/>
      <c r="G6" s="273"/>
      <c r="H6" s="273"/>
      <c r="I6" s="273"/>
      <c r="J6" s="273"/>
      <c r="K6" s="273"/>
      <c r="L6" s="273"/>
      <c r="M6" s="273"/>
      <c r="N6" s="30"/>
      <c r="O6" s="272" t="s">
        <v>143</v>
      </c>
      <c r="P6" s="30"/>
    </row>
    <row r="7" spans="1:16" ht="15.75" x14ac:dyDescent="0.25">
      <c r="A7" s="274" t="s">
        <v>154</v>
      </c>
      <c r="B7" s="273"/>
      <c r="C7" s="273"/>
      <c r="D7" s="28"/>
      <c r="E7" s="273"/>
      <c r="F7" s="273"/>
      <c r="G7" s="273"/>
      <c r="H7" s="273"/>
      <c r="I7" s="273"/>
      <c r="J7" s="273"/>
      <c r="K7" s="273"/>
      <c r="L7" s="273"/>
      <c r="M7" s="273"/>
      <c r="N7" s="30"/>
      <c r="O7" s="272"/>
      <c r="P7" s="30"/>
    </row>
    <row r="8" spans="1:16" ht="15.75" x14ac:dyDescent="0.25">
      <c r="A8" s="65"/>
      <c r="B8" s="273"/>
      <c r="C8" s="273"/>
      <c r="D8" s="28"/>
      <c r="E8" s="273"/>
      <c r="F8" s="273"/>
      <c r="G8" s="273"/>
      <c r="H8" s="273"/>
      <c r="I8" s="273"/>
      <c r="J8" s="273"/>
      <c r="K8" s="273"/>
      <c r="L8" s="273"/>
      <c r="M8" s="273"/>
      <c r="N8" s="30"/>
      <c r="O8" s="272"/>
      <c r="P8" s="30"/>
    </row>
    <row r="9" spans="1:16" x14ac:dyDescent="0.25">
      <c r="A9" s="275" t="s">
        <v>155</v>
      </c>
      <c r="B9" s="273"/>
      <c r="C9" s="273"/>
      <c r="D9" s="276">
        <f>Deckblatt!D6</f>
        <v>0</v>
      </c>
      <c r="E9" s="275" t="s">
        <v>184</v>
      </c>
      <c r="F9" s="273"/>
      <c r="G9" s="273"/>
      <c r="H9" s="273"/>
      <c r="I9" s="273"/>
      <c r="J9" s="273"/>
      <c r="K9" s="273"/>
      <c r="L9" s="273"/>
      <c r="M9" s="273"/>
      <c r="N9" s="30"/>
      <c r="O9" s="272"/>
      <c r="P9" s="30"/>
    </row>
    <row r="10" spans="1:16" ht="15.75" x14ac:dyDescent="0.25">
      <c r="A10" s="452"/>
      <c r="B10" s="452"/>
      <c r="C10" s="452"/>
      <c r="D10" s="452"/>
      <c r="E10" s="452"/>
      <c r="F10" s="452"/>
      <c r="G10" s="277"/>
      <c r="H10" s="452"/>
      <c r="I10" s="446"/>
      <c r="J10" s="446"/>
      <c r="K10" s="446"/>
      <c r="L10" s="446"/>
      <c r="M10" s="446"/>
      <c r="N10" s="30"/>
      <c r="O10" s="30"/>
      <c r="P10" s="30"/>
    </row>
    <row r="11" spans="1:16" ht="30" customHeight="1" x14ac:dyDescent="0.25">
      <c r="A11" s="453" t="s">
        <v>156</v>
      </c>
      <c r="B11" s="453"/>
      <c r="C11" s="453"/>
      <c r="D11" s="453"/>
      <c r="E11" s="453"/>
      <c r="F11" s="453"/>
      <c r="G11" s="453"/>
      <c r="H11" s="453"/>
      <c r="I11" s="28"/>
      <c r="J11" s="28"/>
      <c r="K11" s="28"/>
      <c r="L11" s="28"/>
      <c r="M11" s="28"/>
      <c r="N11" s="30"/>
      <c r="O11" s="30"/>
      <c r="P11" s="30"/>
    </row>
    <row r="12" spans="1:16" ht="15.75" x14ac:dyDescent="0.25">
      <c r="A12" s="65"/>
      <c r="B12" s="445"/>
      <c r="C12" s="447"/>
      <c r="D12" s="447"/>
      <c r="E12" s="447"/>
      <c r="F12" s="447"/>
      <c r="G12" s="28"/>
      <c r="H12" s="32"/>
      <c r="I12" s="445"/>
      <c r="J12" s="445"/>
      <c r="K12" s="445"/>
      <c r="L12" s="445"/>
      <c r="M12" s="445"/>
      <c r="N12" s="30"/>
      <c r="O12" s="30"/>
      <c r="P12" s="30"/>
    </row>
    <row r="13" spans="1:16" ht="15.75" x14ac:dyDescent="0.25">
      <c r="A13" s="466" t="s">
        <v>215</v>
      </c>
      <c r="B13" s="467"/>
      <c r="C13" s="467"/>
      <c r="D13" s="467"/>
      <c r="E13" s="467"/>
      <c r="F13" s="467"/>
      <c r="G13" s="467"/>
      <c r="H13" s="467"/>
      <c r="I13" s="445"/>
      <c r="J13" s="445"/>
      <c r="K13" s="445"/>
      <c r="L13" s="445"/>
      <c r="M13" s="445"/>
      <c r="N13" s="30"/>
      <c r="O13" s="30"/>
      <c r="P13" s="30"/>
    </row>
    <row r="14" spans="1:16" ht="48" customHeight="1" x14ac:dyDescent="0.25">
      <c r="A14" s="467"/>
      <c r="B14" s="467"/>
      <c r="C14" s="467"/>
      <c r="D14" s="467"/>
      <c r="E14" s="467"/>
      <c r="F14" s="467"/>
      <c r="G14" s="467"/>
      <c r="H14" s="467"/>
      <c r="I14" s="445"/>
      <c r="J14" s="446"/>
      <c r="K14" s="446"/>
      <c r="L14" s="446"/>
      <c r="M14" s="446"/>
      <c r="N14" s="30"/>
      <c r="O14" s="30"/>
      <c r="P14" s="30"/>
    </row>
    <row r="15" spans="1:16" ht="15.75" x14ac:dyDescent="0.25">
      <c r="A15" s="65"/>
      <c r="B15" s="445"/>
      <c r="C15" s="447"/>
      <c r="D15" s="447"/>
      <c r="E15" s="447"/>
      <c r="F15" s="447"/>
      <c r="G15" s="28"/>
      <c r="H15" s="32"/>
      <c r="I15" s="445"/>
      <c r="J15" s="445"/>
      <c r="K15" s="445"/>
      <c r="L15" s="445"/>
      <c r="M15" s="445"/>
      <c r="N15" s="30"/>
      <c r="O15" s="30"/>
      <c r="P15" s="30"/>
    </row>
    <row r="16" spans="1:16" ht="33.75" customHeight="1" x14ac:dyDescent="0.25">
      <c r="A16" s="455" t="s">
        <v>216</v>
      </c>
      <c r="B16" s="455"/>
      <c r="C16" s="455"/>
      <c r="D16" s="455"/>
      <c r="E16" s="455"/>
      <c r="F16" s="455"/>
      <c r="G16" s="455"/>
      <c r="H16" s="455"/>
      <c r="I16" s="445"/>
      <c r="J16" s="445"/>
      <c r="K16" s="445"/>
      <c r="L16" s="445"/>
      <c r="M16" s="445"/>
      <c r="N16" s="30"/>
      <c r="O16" s="30"/>
      <c r="P16" s="30"/>
    </row>
    <row r="17" spans="1:16" ht="15.75" x14ac:dyDescent="0.25">
      <c r="A17" s="65"/>
      <c r="B17" s="445"/>
      <c r="C17" s="445"/>
      <c r="D17" s="445"/>
      <c r="E17" s="445"/>
      <c r="F17" s="445"/>
      <c r="G17" s="28"/>
      <c r="H17" s="32"/>
      <c r="I17" s="445"/>
      <c r="J17" s="445"/>
      <c r="K17" s="445"/>
      <c r="L17" s="445"/>
      <c r="M17" s="445"/>
      <c r="N17" s="30"/>
      <c r="O17" s="30"/>
      <c r="P17" s="30"/>
    </row>
    <row r="18" spans="1:16" ht="17.25" customHeight="1" x14ac:dyDescent="0.25">
      <c r="A18" s="455" t="s">
        <v>185</v>
      </c>
      <c r="B18" s="455"/>
      <c r="C18" s="455"/>
      <c r="D18" s="455"/>
      <c r="E18" s="455"/>
      <c r="F18" s="455"/>
      <c r="G18" s="455"/>
      <c r="H18" s="455"/>
      <c r="I18" s="445"/>
      <c r="J18" s="445"/>
      <c r="K18" s="445"/>
      <c r="L18" s="445"/>
      <c r="M18" s="445"/>
      <c r="N18" s="30"/>
      <c r="O18" s="30"/>
      <c r="P18" s="30"/>
    </row>
    <row r="19" spans="1:16" ht="15.75" x14ac:dyDescent="0.25">
      <c r="A19" s="65"/>
      <c r="B19" s="445"/>
      <c r="C19" s="445"/>
      <c r="D19" s="445"/>
      <c r="E19" s="445"/>
      <c r="F19" s="445"/>
      <c r="G19" s="28"/>
      <c r="H19" s="32"/>
      <c r="I19" s="445"/>
      <c r="J19" s="445"/>
      <c r="K19" s="445"/>
      <c r="L19" s="445"/>
      <c r="M19" s="445"/>
      <c r="N19" s="30"/>
      <c r="O19" s="30"/>
      <c r="P19" s="30"/>
    </row>
    <row r="20" spans="1:16" ht="15.75" x14ac:dyDescent="0.25">
      <c r="A20" s="275" t="s">
        <v>157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0"/>
      <c r="O20" s="30"/>
      <c r="P20" s="30"/>
    </row>
    <row r="21" spans="1:16" ht="15.75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0"/>
      <c r="O21" s="30"/>
      <c r="P21" s="30"/>
    </row>
    <row r="22" spans="1:16" ht="15.75" x14ac:dyDescent="0.25">
      <c r="A22" s="259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258"/>
      <c r="M22" s="258"/>
      <c r="N22" s="30"/>
      <c r="O22" s="30"/>
      <c r="P22" s="30"/>
    </row>
    <row r="23" spans="1:16" x14ac:dyDescent="0.25">
      <c r="A23" s="471"/>
      <c r="B23" s="471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30"/>
      <c r="O23" s="30"/>
      <c r="P23" s="30"/>
    </row>
    <row r="24" spans="1:16" x14ac:dyDescent="0.25">
      <c r="A24" s="279" t="s">
        <v>72</v>
      </c>
      <c r="B24" s="280"/>
      <c r="C24" s="280"/>
      <c r="D24" s="472" t="s">
        <v>73</v>
      </c>
      <c r="E24" s="472"/>
      <c r="F24" s="472"/>
      <c r="G24" s="472"/>
      <c r="H24" s="473"/>
      <c r="I24" s="281" t="s">
        <v>153</v>
      </c>
      <c r="J24" s="271"/>
      <c r="K24" s="474"/>
      <c r="L24" s="475"/>
      <c r="M24" s="271"/>
      <c r="N24" s="30"/>
      <c r="O24" s="30"/>
      <c r="P24" s="30"/>
    </row>
    <row r="25" spans="1:16" x14ac:dyDescent="0.25">
      <c r="A25" s="282" t="s">
        <v>74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30"/>
      <c r="O25" s="30"/>
      <c r="P25" s="30"/>
    </row>
    <row r="26" spans="1:16" ht="15.75" x14ac:dyDescent="0.25">
      <c r="A26" s="278"/>
      <c r="B26" s="278"/>
      <c r="C26" s="278"/>
      <c r="D26" s="278"/>
      <c r="E26" s="278"/>
      <c r="F26" s="278"/>
      <c r="G26" s="28"/>
      <c r="H26" s="28"/>
      <c r="I26" s="28"/>
      <c r="J26" s="28"/>
      <c r="K26" s="28"/>
      <c r="L26" s="28"/>
      <c r="M26" s="28"/>
      <c r="N26" s="30"/>
      <c r="O26" s="31" t="s">
        <v>136</v>
      </c>
      <c r="P26" s="30"/>
    </row>
    <row r="27" spans="1:16" ht="47.25" customHeight="1" x14ac:dyDescent="0.25">
      <c r="A27" s="284"/>
      <c r="B27" s="284"/>
      <c r="C27" s="284"/>
      <c r="D27" s="468"/>
      <c r="E27" s="445"/>
      <c r="F27" s="445"/>
      <c r="G27" s="445"/>
      <c r="H27" s="445"/>
      <c r="I27" s="469"/>
      <c r="J27" s="470"/>
      <c r="K27" s="470"/>
      <c r="L27" s="445"/>
      <c r="M27" s="445"/>
      <c r="N27" s="30"/>
      <c r="O27" s="30"/>
      <c r="P27" s="30"/>
    </row>
    <row r="28" spans="1:16" ht="15.75" x14ac:dyDescent="0.25">
      <c r="A28" s="285"/>
      <c r="B28" s="285"/>
      <c r="C28" s="285"/>
      <c r="D28" s="285"/>
      <c r="E28" s="285"/>
      <c r="F28" s="285"/>
      <c r="G28" s="285"/>
      <c r="H28" s="285"/>
      <c r="I28" s="285"/>
      <c r="J28" s="285"/>
      <c r="K28" s="28"/>
      <c r="L28" s="28"/>
      <c r="M28" s="28"/>
      <c r="N28" s="30"/>
      <c r="O28" s="30" t="s">
        <v>133</v>
      </c>
      <c r="P28" s="30"/>
    </row>
    <row r="29" spans="1:16" ht="15.75" x14ac:dyDescent="0.25">
      <c r="A29" s="465"/>
      <c r="B29" s="465"/>
      <c r="C29" s="465"/>
      <c r="D29" s="286"/>
      <c r="E29" s="286"/>
      <c r="F29" s="286"/>
      <c r="G29" s="286"/>
      <c r="H29" s="465"/>
      <c r="I29" s="445"/>
      <c r="J29" s="445"/>
      <c r="K29" s="445"/>
      <c r="L29" s="445"/>
      <c r="M29" s="445"/>
      <c r="N29" s="30"/>
      <c r="O29" s="30"/>
      <c r="P29" s="30"/>
    </row>
    <row r="30" spans="1:16" ht="15.75" x14ac:dyDescent="0.25">
      <c r="A30" s="287"/>
      <c r="B30" s="287"/>
      <c r="C30" s="287"/>
      <c r="D30" s="287"/>
      <c r="E30" s="287"/>
      <c r="F30" s="287"/>
      <c r="G30" s="287"/>
      <c r="H30" s="287"/>
      <c r="I30" s="287"/>
      <c r="J30" s="287"/>
      <c r="K30" s="28"/>
      <c r="L30" s="28"/>
      <c r="M30" s="28"/>
      <c r="N30" s="30"/>
      <c r="O30" s="30"/>
      <c r="P30" s="30"/>
    </row>
    <row r="31" spans="1:16" ht="15.75" customHeight="1" x14ac:dyDescent="0.25">
      <c r="A31" s="463"/>
      <c r="B31" s="463"/>
      <c r="C31" s="463"/>
      <c r="D31" s="463"/>
      <c r="E31" s="463"/>
      <c r="F31" s="287"/>
      <c r="G31" s="287"/>
      <c r="H31" s="462"/>
      <c r="I31" s="462"/>
      <c r="J31" s="462"/>
      <c r="K31" s="28"/>
      <c r="L31" s="65"/>
      <c r="M31" s="28"/>
      <c r="N31" s="30"/>
      <c r="O31" s="30"/>
      <c r="P31" s="30"/>
    </row>
    <row r="32" spans="1:16" ht="15.75" customHeight="1" x14ac:dyDescent="0.25">
      <c r="A32" s="462"/>
      <c r="B32" s="462"/>
      <c r="C32" s="462"/>
      <c r="D32" s="462"/>
      <c r="E32" s="462"/>
      <c r="F32" s="287"/>
      <c r="G32" s="287"/>
      <c r="H32" s="459"/>
      <c r="I32" s="460"/>
      <c r="J32" s="461"/>
      <c r="K32" s="461"/>
      <c r="L32" s="461"/>
      <c r="M32" s="461"/>
      <c r="N32" s="30"/>
      <c r="O32" s="30"/>
      <c r="P32" s="30"/>
    </row>
    <row r="33" spans="1:16" ht="15.75" x14ac:dyDescent="0.25">
      <c r="A33" s="463"/>
      <c r="B33" s="463"/>
      <c r="C33" s="463"/>
      <c r="D33" s="463"/>
      <c r="E33" s="463"/>
      <c r="F33" s="288"/>
      <c r="G33" s="287"/>
      <c r="H33" s="459"/>
      <c r="I33" s="461"/>
      <c r="J33" s="461"/>
      <c r="K33" s="461"/>
      <c r="L33" s="461"/>
      <c r="M33" s="461"/>
      <c r="N33" s="30"/>
      <c r="O33" s="30"/>
      <c r="P33" s="30"/>
    </row>
    <row r="34" spans="1:16" ht="15.75" x14ac:dyDescent="0.25">
      <c r="A34" s="463"/>
      <c r="B34" s="463"/>
      <c r="C34" s="463"/>
      <c r="D34" s="463"/>
      <c r="E34" s="463"/>
      <c r="F34" s="288"/>
      <c r="G34" s="287"/>
      <c r="H34" s="459"/>
      <c r="I34" s="461"/>
      <c r="J34" s="461"/>
      <c r="K34" s="461"/>
      <c r="L34" s="461"/>
      <c r="M34" s="461"/>
      <c r="N34" s="30"/>
      <c r="O34" s="30"/>
      <c r="P34" s="30"/>
    </row>
    <row r="35" spans="1:16" ht="15.75" x14ac:dyDescent="0.25">
      <c r="A35" s="463"/>
      <c r="B35" s="463"/>
      <c r="C35" s="463"/>
      <c r="D35" s="463"/>
      <c r="E35" s="463"/>
      <c r="F35" s="288"/>
      <c r="G35" s="287"/>
      <c r="H35" s="459"/>
      <c r="I35" s="461"/>
      <c r="J35" s="461"/>
      <c r="K35" s="461"/>
      <c r="L35" s="461"/>
      <c r="M35" s="461"/>
      <c r="N35" s="30"/>
      <c r="O35" s="30"/>
      <c r="P35" s="30"/>
    </row>
    <row r="36" spans="1:16" ht="15" customHeight="1" x14ac:dyDescent="0.25">
      <c r="A36" s="464"/>
      <c r="B36" s="464"/>
      <c r="C36" s="464"/>
      <c r="D36" s="464"/>
      <c r="E36" s="464"/>
      <c r="F36" s="464"/>
      <c r="G36" s="176"/>
      <c r="H36" s="176"/>
      <c r="I36" s="176"/>
      <c r="J36" s="176"/>
      <c r="K36" s="162"/>
      <c r="L36" s="162"/>
      <c r="M36" s="162"/>
    </row>
    <row r="37" spans="1:16" x14ac:dyDescent="0.25">
      <c r="A37" s="464"/>
      <c r="B37" s="464"/>
      <c r="C37" s="464"/>
      <c r="D37" s="464"/>
      <c r="E37" s="464"/>
      <c r="F37" s="464"/>
      <c r="G37" s="177"/>
      <c r="H37" s="177"/>
      <c r="I37" s="177"/>
      <c r="J37" s="177"/>
      <c r="K37" s="162"/>
      <c r="L37" s="162"/>
      <c r="M37" s="162"/>
    </row>
    <row r="38" spans="1:16" x14ac:dyDescent="0.25">
      <c r="A38" s="82"/>
      <c r="B38" s="82"/>
      <c r="C38" s="83"/>
      <c r="D38" s="83"/>
      <c r="E38" s="83"/>
      <c r="F38" s="83"/>
      <c r="G38" s="177"/>
      <c r="H38" s="177"/>
      <c r="I38" s="177"/>
      <c r="J38" s="177"/>
      <c r="K38" s="162"/>
      <c r="L38" s="162"/>
      <c r="M38" s="162"/>
    </row>
    <row r="39" spans="1:16" ht="15.75" x14ac:dyDescent="0.25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175"/>
      <c r="L39" s="175"/>
      <c r="M39" s="175"/>
    </row>
    <row r="40" spans="1:16" ht="15.75" x14ac:dyDescent="0.25">
      <c r="A40" s="84"/>
      <c r="B40" s="84"/>
      <c r="C40" s="84"/>
      <c r="D40" s="84"/>
      <c r="E40" s="84"/>
      <c r="F40" s="84"/>
      <c r="G40" s="85"/>
      <c r="H40" s="85"/>
      <c r="I40" s="85"/>
      <c r="J40" s="85"/>
      <c r="K40" s="175"/>
      <c r="L40" s="175"/>
      <c r="M40" s="175"/>
    </row>
    <row r="41" spans="1:16" ht="26.25" customHeight="1" x14ac:dyDescent="0.25">
      <c r="A41" s="178"/>
      <c r="B41" s="456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</row>
    <row r="42" spans="1:16" ht="15.75" x14ac:dyDescent="0.25">
      <c r="A42" s="84"/>
      <c r="B42" s="458"/>
      <c r="C42" s="457"/>
      <c r="D42" s="457"/>
      <c r="E42" s="457"/>
      <c r="F42" s="457"/>
      <c r="G42" s="457"/>
      <c r="H42" s="90"/>
      <c r="I42" s="457"/>
      <c r="J42" s="457"/>
      <c r="K42" s="457"/>
      <c r="L42" s="457"/>
      <c r="M42" s="457"/>
    </row>
    <row r="43" spans="1:16" ht="15.75" x14ac:dyDescent="0.25">
      <c r="A43" s="84"/>
      <c r="B43" s="84"/>
      <c r="C43" s="84"/>
      <c r="D43" s="84"/>
      <c r="E43" s="84"/>
      <c r="F43" s="84"/>
      <c r="G43" s="90"/>
      <c r="H43" s="86"/>
      <c r="I43" s="86"/>
      <c r="J43" s="86"/>
      <c r="K43" s="73"/>
      <c r="L43" s="73"/>
      <c r="M43" s="73"/>
    </row>
    <row r="44" spans="1:16" ht="15.75" customHeight="1" x14ac:dyDescent="0.25">
      <c r="A44" s="84"/>
      <c r="B44" s="84"/>
      <c r="C44" s="84"/>
      <c r="D44" s="84"/>
      <c r="E44" s="84"/>
      <c r="F44" s="84"/>
      <c r="G44" s="90"/>
      <c r="H44" s="86"/>
      <c r="I44" s="86"/>
      <c r="J44" s="86"/>
      <c r="K44" s="73"/>
      <c r="L44" s="73"/>
      <c r="M44" s="73"/>
    </row>
    <row r="45" spans="1:16" ht="15.75" x14ac:dyDescent="0.25">
      <c r="A45" s="84"/>
      <c r="B45" s="84"/>
      <c r="C45" s="84"/>
      <c r="D45" s="84"/>
      <c r="E45" s="84"/>
      <c r="F45" s="84"/>
      <c r="G45" s="73"/>
      <c r="H45" s="73"/>
      <c r="I45" s="73"/>
      <c r="J45" s="73"/>
      <c r="K45" s="73"/>
      <c r="L45" s="73"/>
      <c r="M45" s="73"/>
    </row>
  </sheetData>
  <sheetProtection algorithmName="SHA-512" hashValue="w9JKYyfjUwhG3gqHQJxQGLW6RmmJH4TaCCZzbTYC01R7iclVBOnl5pKNfvUJnvI0na78/W1ijaByOvl9+nZHXA==" saltValue="yksEUGp1Mob8Om3gvP/ENA==" spinCount="100000" sheet="1" objects="1" scenarios="1"/>
  <mergeCells count="48">
    <mergeCell ref="A31:E31"/>
    <mergeCell ref="A29:C29"/>
    <mergeCell ref="A13:H14"/>
    <mergeCell ref="L27:M27"/>
    <mergeCell ref="H29:M29"/>
    <mergeCell ref="H31:J31"/>
    <mergeCell ref="D27:F27"/>
    <mergeCell ref="G27:H27"/>
    <mergeCell ref="I27:K27"/>
    <mergeCell ref="A16:H16"/>
    <mergeCell ref="A23:M23"/>
    <mergeCell ref="D24:H24"/>
    <mergeCell ref="K24:L24"/>
    <mergeCell ref="B19:F19"/>
    <mergeCell ref="I19:M19"/>
    <mergeCell ref="B22:C22"/>
    <mergeCell ref="B41:M41"/>
    <mergeCell ref="B42:G42"/>
    <mergeCell ref="I42:M42"/>
    <mergeCell ref="H32:H35"/>
    <mergeCell ref="I32:M35"/>
    <mergeCell ref="A32:E32"/>
    <mergeCell ref="A34:E34"/>
    <mergeCell ref="A33:E33"/>
    <mergeCell ref="A35:E35"/>
    <mergeCell ref="A36:F37"/>
    <mergeCell ref="A39:J39"/>
    <mergeCell ref="D22:E22"/>
    <mergeCell ref="F22:G22"/>
    <mergeCell ref="H22:I22"/>
    <mergeCell ref="J22:K22"/>
    <mergeCell ref="I16:M16"/>
    <mergeCell ref="B17:F17"/>
    <mergeCell ref="I17:M17"/>
    <mergeCell ref="I18:M18"/>
    <mergeCell ref="A18:H18"/>
    <mergeCell ref="I13:M13"/>
    <mergeCell ref="I14:M14"/>
    <mergeCell ref="B15:F15"/>
    <mergeCell ref="I15:M15"/>
    <mergeCell ref="A1:C1"/>
    <mergeCell ref="A3:B3"/>
    <mergeCell ref="A4:F4"/>
    <mergeCell ref="A10:F10"/>
    <mergeCell ref="H10:M10"/>
    <mergeCell ref="B12:F12"/>
    <mergeCell ref="I12:M12"/>
    <mergeCell ref="A11:H11"/>
  </mergeCells>
  <pageMargins left="0.7" right="0.7" top="0.78740157499999996" bottom="0.78740157499999996" header="0.3" footer="0.3"/>
  <pageSetup paperSize="9" scale="59" orientation="landscape" r:id="rId1"/>
  <headerFooter>
    <oddFooter>&amp;LVersion: Januar 2023&amp;CLandkreis Marburg-Biedenkopf
Bearbeitungsdatum: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O41"/>
  <sheetViews>
    <sheetView view="pageLayout" topLeftCell="A13" zoomScaleNormal="100" workbookViewId="0">
      <selection activeCell="F29" sqref="F29"/>
    </sheetView>
  </sheetViews>
  <sheetFormatPr baseColWidth="10" defaultRowHeight="15" x14ac:dyDescent="0.25"/>
  <cols>
    <col min="1" max="1" width="16.7109375" customWidth="1"/>
    <col min="8" max="8" width="16.140625" customWidth="1"/>
    <col min="11" max="11" width="12.42578125" customWidth="1"/>
    <col min="15" max="15" width="81.140625" hidden="1" customWidth="1"/>
  </cols>
  <sheetData>
    <row r="1" spans="1:15" s="107" customFormat="1" ht="56.85" customHeight="1" x14ac:dyDescent="0.25">
      <c r="A1" s="322" t="s">
        <v>105</v>
      </c>
      <c r="B1" s="323"/>
      <c r="C1" s="323"/>
    </row>
    <row r="2" spans="1:15" s="107" customFormat="1" x14ac:dyDescent="0.25">
      <c r="A2" s="129"/>
      <c r="B2" s="130"/>
      <c r="C2" s="130"/>
    </row>
    <row r="3" spans="1:15" s="107" customFormat="1" ht="15.75" thickBot="1" x14ac:dyDescent="0.3">
      <c r="A3" s="322"/>
      <c r="B3" s="323"/>
      <c r="C3" s="130"/>
      <c r="O3" s="107" t="s">
        <v>135</v>
      </c>
    </row>
    <row r="4" spans="1:15" s="107" customFormat="1" ht="57.75" customHeight="1" thickBot="1" x14ac:dyDescent="0.3">
      <c r="A4" s="327" t="s">
        <v>143</v>
      </c>
      <c r="B4" s="328"/>
      <c r="C4" s="328"/>
      <c r="D4" s="328"/>
      <c r="E4" s="328"/>
      <c r="F4" s="329"/>
    </row>
    <row r="5" spans="1:15" x14ac:dyDescent="0.25">
      <c r="O5" s="161" t="s">
        <v>132</v>
      </c>
    </row>
    <row r="6" spans="1:15" ht="15.75" x14ac:dyDescent="0.25">
      <c r="A6" s="163" t="s">
        <v>144</v>
      </c>
      <c r="D6" s="193"/>
      <c r="E6" s="186" t="str">
        <f>IF(D6=0, "Bitte ausfüllen!", ".")</f>
        <v>Bitte ausfüllen!</v>
      </c>
      <c r="H6" s="162"/>
      <c r="O6" s="161" t="s">
        <v>143</v>
      </c>
    </row>
    <row r="7" spans="1:15" x14ac:dyDescent="0.25">
      <c r="H7" s="162"/>
      <c r="I7" s="162"/>
      <c r="O7" s="161"/>
    </row>
    <row r="8" spans="1:15" ht="15.75" x14ac:dyDescent="0.25">
      <c r="A8" s="324" t="s">
        <v>56</v>
      </c>
      <c r="B8" s="325"/>
      <c r="C8" s="325"/>
      <c r="D8" s="325"/>
      <c r="E8" s="325"/>
      <c r="F8" s="325"/>
      <c r="G8" s="71"/>
      <c r="H8" s="324" t="s">
        <v>57</v>
      </c>
      <c r="I8" s="326"/>
      <c r="J8" s="326"/>
      <c r="K8" s="326"/>
      <c r="L8" s="326"/>
      <c r="M8" s="326"/>
    </row>
    <row r="9" spans="1:15" ht="15.75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5" ht="15.75" x14ac:dyDescent="0.25">
      <c r="A10" s="74" t="s">
        <v>58</v>
      </c>
      <c r="B10" s="321"/>
      <c r="C10" s="321"/>
      <c r="D10" s="321"/>
      <c r="E10" s="321"/>
      <c r="F10" s="321"/>
      <c r="G10" s="73"/>
      <c r="H10" s="75" t="s">
        <v>59</v>
      </c>
      <c r="I10" s="321"/>
      <c r="J10" s="321"/>
      <c r="K10" s="321"/>
      <c r="L10" s="321"/>
      <c r="M10" s="321"/>
    </row>
    <row r="11" spans="1:15" ht="15.75" x14ac:dyDescent="0.25">
      <c r="A11" s="74" t="s">
        <v>77</v>
      </c>
      <c r="B11" s="321"/>
      <c r="C11" s="321"/>
      <c r="D11" s="321"/>
      <c r="E11" s="321"/>
      <c r="F11" s="321"/>
      <c r="G11" s="76"/>
      <c r="H11" s="75" t="s">
        <v>60</v>
      </c>
      <c r="I11" s="321"/>
      <c r="J11" s="321"/>
      <c r="K11" s="321"/>
      <c r="L11" s="321"/>
      <c r="M11" s="321"/>
    </row>
    <row r="12" spans="1:15" ht="15.75" x14ac:dyDescent="0.25">
      <c r="A12" s="74" t="s">
        <v>75</v>
      </c>
      <c r="B12" s="292"/>
      <c r="C12" s="293"/>
      <c r="D12" s="293"/>
      <c r="E12" s="293"/>
      <c r="F12" s="294"/>
      <c r="G12" s="91"/>
      <c r="H12" s="75" t="s">
        <v>76</v>
      </c>
      <c r="I12" s="292"/>
      <c r="J12" s="293"/>
      <c r="K12" s="293"/>
      <c r="L12" s="293"/>
      <c r="M12" s="294"/>
    </row>
    <row r="13" spans="1:15" ht="15.75" x14ac:dyDescent="0.25">
      <c r="A13" s="74" t="s">
        <v>61</v>
      </c>
      <c r="B13" s="321"/>
      <c r="C13" s="321"/>
      <c r="D13" s="321"/>
      <c r="E13" s="321"/>
      <c r="F13" s="321"/>
      <c r="G13" s="73"/>
      <c r="H13" s="75" t="s">
        <v>61</v>
      </c>
      <c r="I13" s="321"/>
      <c r="J13" s="321"/>
      <c r="K13" s="321"/>
      <c r="L13" s="321"/>
      <c r="M13" s="321"/>
    </row>
    <row r="14" spans="1:15" ht="15.75" x14ac:dyDescent="0.25">
      <c r="A14" s="74" t="s">
        <v>62</v>
      </c>
      <c r="B14" s="321"/>
      <c r="C14" s="321"/>
      <c r="D14" s="321"/>
      <c r="E14" s="321"/>
      <c r="F14" s="321"/>
      <c r="G14" s="73"/>
      <c r="H14" s="75" t="s">
        <v>62</v>
      </c>
      <c r="I14" s="321"/>
      <c r="J14" s="321"/>
      <c r="K14" s="321"/>
      <c r="L14" s="321"/>
      <c r="M14" s="321"/>
    </row>
    <row r="15" spans="1:15" ht="15.75" x14ac:dyDescent="0.25">
      <c r="A15" s="74" t="s">
        <v>63</v>
      </c>
      <c r="B15" s="321"/>
      <c r="C15" s="321"/>
      <c r="D15" s="321"/>
      <c r="E15" s="321"/>
      <c r="F15" s="321"/>
      <c r="G15" s="73"/>
      <c r="H15" s="75" t="s">
        <v>63</v>
      </c>
      <c r="I15" s="321"/>
      <c r="J15" s="321"/>
      <c r="K15" s="321"/>
      <c r="L15" s="321"/>
      <c r="M15" s="321"/>
    </row>
    <row r="16" spans="1:15" ht="15.75" x14ac:dyDescent="0.25">
      <c r="A16" s="74" t="s">
        <v>64</v>
      </c>
      <c r="B16" s="321"/>
      <c r="C16" s="321"/>
      <c r="D16" s="321"/>
      <c r="E16" s="321"/>
      <c r="F16" s="321"/>
      <c r="G16" s="73"/>
      <c r="H16" s="75" t="s">
        <v>64</v>
      </c>
      <c r="I16" s="321"/>
      <c r="J16" s="321"/>
      <c r="K16" s="321"/>
      <c r="L16" s="321"/>
      <c r="M16" s="321"/>
    </row>
    <row r="17" spans="1:15" ht="15.75" x14ac:dyDescent="0.25">
      <c r="A17" s="74" t="s">
        <v>65</v>
      </c>
      <c r="B17" s="321"/>
      <c r="C17" s="321"/>
      <c r="D17" s="321"/>
      <c r="E17" s="321"/>
      <c r="F17" s="321"/>
      <c r="G17" s="73"/>
      <c r="H17" s="75" t="s">
        <v>65</v>
      </c>
      <c r="I17" s="321"/>
      <c r="J17" s="321"/>
      <c r="K17" s="321"/>
      <c r="L17" s="321"/>
      <c r="M17" s="321"/>
    </row>
    <row r="18" spans="1:15" ht="15.75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5" ht="15.75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1:15" ht="15.75" x14ac:dyDescent="0.25">
      <c r="A20" s="127" t="s">
        <v>108</v>
      </c>
      <c r="B20" s="295" t="s">
        <v>109</v>
      </c>
      <c r="C20" s="296"/>
      <c r="D20" s="295" t="s">
        <v>110</v>
      </c>
      <c r="E20" s="296"/>
      <c r="F20" s="295" t="s">
        <v>111</v>
      </c>
      <c r="G20" s="296"/>
      <c r="H20" s="295" t="s">
        <v>112</v>
      </c>
      <c r="I20" s="296"/>
      <c r="J20" s="295" t="s">
        <v>113</v>
      </c>
      <c r="K20" s="296"/>
      <c r="L20" s="73"/>
      <c r="M20" s="73"/>
    </row>
    <row r="21" spans="1:15" ht="15.75" x14ac:dyDescent="0.25">
      <c r="A21" s="127" t="s">
        <v>114</v>
      </c>
      <c r="B21" s="289"/>
      <c r="C21" s="291"/>
      <c r="D21" s="289"/>
      <c r="E21" s="291"/>
      <c r="F21" s="289"/>
      <c r="G21" s="291"/>
      <c r="H21" s="316"/>
      <c r="I21" s="317"/>
      <c r="J21" s="316"/>
      <c r="K21" s="317"/>
      <c r="L21" s="73"/>
      <c r="M21" s="73"/>
    </row>
    <row r="22" spans="1:15" ht="15.75" x14ac:dyDescent="0.25">
      <c r="A22" s="127" t="s">
        <v>108</v>
      </c>
      <c r="B22" s="295" t="s">
        <v>115</v>
      </c>
      <c r="C22" s="296"/>
      <c r="D22" s="295" t="s">
        <v>116</v>
      </c>
      <c r="E22" s="296"/>
      <c r="F22" s="295" t="s">
        <v>117</v>
      </c>
      <c r="G22" s="296"/>
      <c r="H22" s="295" t="s">
        <v>118</v>
      </c>
      <c r="I22" s="296"/>
      <c r="J22" s="295" t="s">
        <v>119</v>
      </c>
      <c r="K22" s="296"/>
      <c r="L22" s="73"/>
      <c r="M22" s="73"/>
    </row>
    <row r="23" spans="1:15" ht="15.75" x14ac:dyDescent="0.25">
      <c r="A23" s="127" t="s">
        <v>114</v>
      </c>
      <c r="B23" s="289"/>
      <c r="C23" s="291"/>
      <c r="D23" s="289"/>
      <c r="E23" s="291"/>
      <c r="F23" s="289"/>
      <c r="G23" s="291"/>
      <c r="H23" s="316"/>
      <c r="I23" s="317"/>
      <c r="J23" s="316"/>
      <c r="K23" s="317"/>
      <c r="L23" s="73"/>
      <c r="M23" s="73"/>
    </row>
    <row r="24" spans="1:15" ht="15.75" x14ac:dyDescent="0.25">
      <c r="A24" s="84"/>
      <c r="B24" s="84"/>
      <c r="C24" s="84"/>
      <c r="D24" s="84"/>
      <c r="E24" s="84"/>
      <c r="F24" s="84"/>
      <c r="G24" s="73"/>
      <c r="H24" s="73"/>
      <c r="I24" s="73"/>
      <c r="J24" s="73"/>
      <c r="K24" s="73"/>
      <c r="L24" s="73"/>
      <c r="M24" s="73"/>
      <c r="O24" s="107" t="s">
        <v>136</v>
      </c>
    </row>
    <row r="25" spans="1:15" ht="60.75" customHeight="1" x14ac:dyDescent="0.25">
      <c r="A25" s="131" t="s">
        <v>66</v>
      </c>
      <c r="B25" s="131"/>
      <c r="C25" s="131"/>
      <c r="D25" s="297" t="s">
        <v>134</v>
      </c>
      <c r="E25" s="298"/>
      <c r="F25" s="299"/>
      <c r="G25" s="292"/>
      <c r="H25" s="294"/>
      <c r="I25" s="318" t="s">
        <v>145</v>
      </c>
      <c r="J25" s="319"/>
      <c r="K25" s="320"/>
      <c r="L25" s="292"/>
      <c r="M25" s="294"/>
    </row>
    <row r="26" spans="1:15" ht="15.75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3"/>
      <c r="L26" s="73"/>
      <c r="M26" s="73"/>
      <c r="O26" t="s">
        <v>133</v>
      </c>
    </row>
    <row r="27" spans="1:15" ht="15.75" x14ac:dyDescent="0.25">
      <c r="A27" s="300" t="s">
        <v>107</v>
      </c>
      <c r="B27" s="300"/>
      <c r="C27" s="300"/>
      <c r="D27" s="78"/>
      <c r="E27" s="78"/>
      <c r="F27" s="78"/>
      <c r="G27" s="78"/>
      <c r="H27" s="300" t="s">
        <v>67</v>
      </c>
      <c r="I27" s="334"/>
      <c r="J27" s="334"/>
      <c r="K27" s="334"/>
      <c r="L27" s="334"/>
      <c r="M27" s="334"/>
    </row>
    <row r="28" spans="1:15" ht="15.75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3"/>
      <c r="L28" s="73"/>
      <c r="M28" s="73"/>
    </row>
    <row r="29" spans="1:15" ht="15.75" customHeight="1" x14ac:dyDescent="0.25">
      <c r="A29" s="301" t="s">
        <v>159</v>
      </c>
      <c r="B29" s="302"/>
      <c r="C29" s="302"/>
      <c r="D29" s="302"/>
      <c r="E29" s="302"/>
      <c r="F29" s="260">
        <f>'Gruppe 1'!E33+'Gruppe 1'!E34+'Gruppe 1'!E35+'Gruppe 2'!E33+'Gruppe 2'!E34+'Gruppe 2'!E35+'Gruppe 3'!E33+'Gruppe 3'!E34+'Gruppe 3'!E35+'Gruppe 4'!E33+'Gruppe 4'!E34+'Gruppe 4'!E35+'Gruppe 5'!E33+'Gruppe 5'!E34+'Gruppe 5'!E35+'Gruppe 6'!E33+'Gruppe 6'!E34+'Gruppe 6'!E35+'Gruppe 7'!E33+'Gruppe 7'!E34+'Gruppe 7'!E35+'Gruppe 8'!E33+'Gruppe 8'!E34+'Gruppe 8'!E35+'Gruppe 9'!E33+'Gruppe 9'!E34+'Gruppe 9'!E35+'Gruppe 10'!E33+'Gruppe 10'!E34+'Gruppe 10'!E35</f>
        <v>0</v>
      </c>
      <c r="G29" s="79"/>
      <c r="H29" s="303" t="s">
        <v>68</v>
      </c>
      <c r="I29" s="304"/>
      <c r="J29" s="305"/>
      <c r="K29" s="191"/>
      <c r="L29" s="74" t="s">
        <v>69</v>
      </c>
      <c r="M29" s="191"/>
    </row>
    <row r="30" spans="1:15" ht="15.75" customHeight="1" x14ac:dyDescent="0.25">
      <c r="A30" s="306" t="s">
        <v>17</v>
      </c>
      <c r="B30" s="306"/>
      <c r="C30" s="306"/>
      <c r="D30" s="306"/>
      <c r="E30" s="306"/>
      <c r="F30" s="260">
        <f>'Gruppe 1'!C33+'Gruppe 1'!E33+'Gruppe 2'!C33+'Gruppe 2'!E33+'Gruppe 3'!C33+'Gruppe 3'!E33+'Gruppe 4'!C33+'Gruppe 4'!E33+'Gruppe 5'!C33+'Gruppe 5'!E33+'Gruppe 6'!C33+'Gruppe 6'!E33+'Gruppe 7'!C33+'Gruppe 7'!E33+'Gruppe 8'!C33+'Gruppe 8'!E33+'Gruppe 9'!C33+'Gruppe 9'!E33+'Gruppe 10'!C33+'Gruppe 10'!E33</f>
        <v>0</v>
      </c>
      <c r="G30" s="79"/>
      <c r="H30" s="307" t="s">
        <v>70</v>
      </c>
      <c r="I30" s="313"/>
      <c r="J30" s="313"/>
      <c r="K30" s="313"/>
      <c r="L30" s="313"/>
      <c r="M30" s="313"/>
    </row>
    <row r="31" spans="1:15" ht="15.75" x14ac:dyDescent="0.25">
      <c r="A31" s="310" t="s">
        <v>18</v>
      </c>
      <c r="B31" s="311"/>
      <c r="C31" s="311"/>
      <c r="D31" s="311"/>
      <c r="E31" s="312"/>
      <c r="F31" s="261">
        <f>'Gruppe 1'!C34+'Gruppe 1'!E34+'Gruppe 2'!C34+'Gruppe 2'!E34+'Gruppe 3'!C34+'Gruppe 3'!E34+'Gruppe 4'!C34+'Gruppe 4'!E34+'Gruppe 5'!C34+'Gruppe 5'!E34+'Gruppe 6'!C34+'Gruppe 6'!E34+'Gruppe 7'!C34+'Gruppe 7'!E34+'Gruppe 8'!C34+'Gruppe 8'!E34+'Gruppe 9'!C34+'Gruppe 9'!E34+'Gruppe 10'!C34+'Gruppe 10'!E34</f>
        <v>0</v>
      </c>
      <c r="G31" s="80"/>
      <c r="H31" s="308"/>
      <c r="I31" s="314"/>
      <c r="J31" s="314"/>
      <c r="K31" s="314"/>
      <c r="L31" s="314"/>
      <c r="M31" s="314"/>
    </row>
    <row r="32" spans="1:15" ht="15.75" x14ac:dyDescent="0.25">
      <c r="A32" s="310" t="s">
        <v>19</v>
      </c>
      <c r="B32" s="311"/>
      <c r="C32" s="311"/>
      <c r="D32" s="311"/>
      <c r="E32" s="312"/>
      <c r="F32" s="261">
        <f>'Gruppe 1'!C35+'Gruppe 1'!E35+'Gruppe 2'!C35+'Gruppe 2'!E35+'Gruppe 3'!C35+'Gruppe 3'!E35+'Gruppe 4'!C35+'Gruppe 4'!E35+'Gruppe 5'!C35+'Gruppe 5'!E35+'Gruppe 6'!C35+'Gruppe 6'!E35+'Gruppe 7'!C35+'Gruppe 7'!E35+'Gruppe 8'!C35+'Gruppe 8'!E35+'Gruppe 9'!C35+'Gruppe 9'!E35+'Gruppe 10'!C35+'Gruppe 10'!E35</f>
        <v>0</v>
      </c>
      <c r="G32" s="80"/>
      <c r="H32" s="308"/>
      <c r="I32" s="314"/>
      <c r="J32" s="314"/>
      <c r="K32" s="314"/>
      <c r="L32" s="314"/>
      <c r="M32" s="314"/>
    </row>
    <row r="33" spans="1:13" ht="15.75" x14ac:dyDescent="0.25">
      <c r="A33" s="301" t="s">
        <v>20</v>
      </c>
      <c r="B33" s="301"/>
      <c r="C33" s="301"/>
      <c r="D33" s="301"/>
      <c r="E33" s="301"/>
      <c r="F33" s="261">
        <f>'Gruppe 1'!C36+'Gruppe 2'!C36+'Gruppe 3'!C36+'Gruppe 4'!C36+'Gruppe 5'!C36+'Gruppe 6'!C36+'Gruppe 7'!C36+'Gruppe 8'!C36+'Gruppe 9'!C36+'Gruppe 10'!C36</f>
        <v>0</v>
      </c>
      <c r="G33" s="80"/>
      <c r="H33" s="309"/>
      <c r="I33" s="315"/>
      <c r="J33" s="315"/>
      <c r="K33" s="315"/>
      <c r="L33" s="315"/>
      <c r="M33" s="315"/>
    </row>
    <row r="34" spans="1:13" ht="15" customHeight="1" x14ac:dyDescent="0.25">
      <c r="A34" s="183"/>
      <c r="B34" s="184"/>
      <c r="C34" s="184"/>
      <c r="D34" s="184"/>
      <c r="E34" s="184"/>
      <c r="F34" s="184"/>
      <c r="G34" s="81"/>
      <c r="H34" s="81"/>
      <c r="I34" s="81"/>
      <c r="J34" s="81"/>
    </row>
    <row r="35" spans="1:13" ht="15.75" customHeight="1" x14ac:dyDescent="0.25">
      <c r="A35" s="333" t="s">
        <v>71</v>
      </c>
      <c r="B35" s="333"/>
      <c r="C35" s="333"/>
      <c r="D35" s="333"/>
      <c r="E35" s="333"/>
      <c r="F35" s="333"/>
      <c r="G35" s="333"/>
      <c r="H35" s="333"/>
      <c r="I35" s="333"/>
      <c r="J35" s="333"/>
      <c r="K35" s="73"/>
      <c r="L35" s="73"/>
      <c r="M35" s="73"/>
    </row>
    <row r="36" spans="1:13" ht="15.75" x14ac:dyDescent="0.25">
      <c r="A36" s="84"/>
      <c r="B36" s="84"/>
      <c r="C36" s="84"/>
      <c r="D36" s="84"/>
      <c r="E36" s="84"/>
      <c r="F36" s="84"/>
      <c r="G36" s="85"/>
      <c r="H36" s="86"/>
      <c r="I36" s="86"/>
      <c r="J36" s="86"/>
      <c r="K36" s="73"/>
      <c r="L36" s="73"/>
      <c r="M36" s="73"/>
    </row>
    <row r="37" spans="1:13" ht="26.25" customHeight="1" x14ac:dyDescent="0.25">
      <c r="A37" s="87" t="s">
        <v>60</v>
      </c>
      <c r="B37" s="330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2"/>
    </row>
    <row r="38" spans="1:13" ht="15.75" x14ac:dyDescent="0.25">
      <c r="A38" s="88" t="s">
        <v>65</v>
      </c>
      <c r="B38" s="289"/>
      <c r="C38" s="290"/>
      <c r="D38" s="290"/>
      <c r="E38" s="290"/>
      <c r="F38" s="290"/>
      <c r="G38" s="291"/>
      <c r="H38" s="89" t="s">
        <v>63</v>
      </c>
      <c r="I38" s="292"/>
      <c r="J38" s="293"/>
      <c r="K38" s="293"/>
      <c r="L38" s="293"/>
      <c r="M38" s="294"/>
    </row>
    <row r="39" spans="1:13" ht="15.75" x14ac:dyDescent="0.25">
      <c r="A39" s="84"/>
      <c r="B39" s="84"/>
      <c r="C39" s="84"/>
      <c r="D39" s="84"/>
      <c r="E39" s="84"/>
      <c r="F39" s="84"/>
      <c r="G39" s="90"/>
      <c r="H39" s="86"/>
      <c r="I39" s="86"/>
      <c r="J39" s="86"/>
      <c r="K39" s="73"/>
      <c r="L39" s="73"/>
      <c r="M39" s="73"/>
    </row>
    <row r="40" spans="1:13" ht="15.75" x14ac:dyDescent="0.25">
      <c r="A40" s="84"/>
      <c r="B40" s="84"/>
      <c r="C40" s="84"/>
      <c r="D40" s="84"/>
      <c r="E40" s="84"/>
      <c r="F40" s="84"/>
      <c r="G40" s="90"/>
      <c r="H40" s="86"/>
      <c r="I40" s="86"/>
      <c r="J40" s="86"/>
      <c r="K40" s="73"/>
      <c r="L40" s="73"/>
      <c r="M40" s="73"/>
    </row>
    <row r="41" spans="1:13" ht="15.75" x14ac:dyDescent="0.25">
      <c r="A41" s="84"/>
      <c r="B41" s="84"/>
      <c r="C41" s="84"/>
      <c r="D41" s="84"/>
      <c r="E41" s="84"/>
      <c r="F41" s="84"/>
      <c r="G41" s="73"/>
      <c r="H41" s="73"/>
      <c r="I41" s="73"/>
      <c r="J41" s="73"/>
      <c r="K41" s="73"/>
      <c r="L41" s="73"/>
      <c r="M41" s="73"/>
    </row>
  </sheetData>
  <sheetProtection algorithmName="SHA-512" hashValue="iUYm+pEdzKlQFWRK99ggAb4kLAPhxm+8v6ZVo076CJJ0n1WAlSFnBk+AqKZn1qrmdGlb3WZ3z3YxgbH1JbsMrg==" saltValue="5jXYrzhMs65ZFodnOSBygg==" spinCount="100000" sheet="1" objects="1" scenarios="1"/>
  <mergeCells count="59">
    <mergeCell ref="B37:M37"/>
    <mergeCell ref="A35:J35"/>
    <mergeCell ref="B20:C20"/>
    <mergeCell ref="D20:E20"/>
    <mergeCell ref="F20:G20"/>
    <mergeCell ref="H20:I20"/>
    <mergeCell ref="J20:K20"/>
    <mergeCell ref="H27:M27"/>
    <mergeCell ref="B21:C21"/>
    <mergeCell ref="J22:K22"/>
    <mergeCell ref="B23:C23"/>
    <mergeCell ref="D23:E23"/>
    <mergeCell ref="B22:C22"/>
    <mergeCell ref="D21:E21"/>
    <mergeCell ref="F21:G21"/>
    <mergeCell ref="J21:K21"/>
    <mergeCell ref="I11:M11"/>
    <mergeCell ref="B13:F13"/>
    <mergeCell ref="I13:M13"/>
    <mergeCell ref="B14:F14"/>
    <mergeCell ref="I14:M14"/>
    <mergeCell ref="I12:M12"/>
    <mergeCell ref="H8:M8"/>
    <mergeCell ref="B10:F10"/>
    <mergeCell ref="I10:M10"/>
    <mergeCell ref="A3:B3"/>
    <mergeCell ref="A4:F4"/>
    <mergeCell ref="A1:C1"/>
    <mergeCell ref="A8:F8"/>
    <mergeCell ref="B11:F11"/>
    <mergeCell ref="B15:F15"/>
    <mergeCell ref="B16:F16"/>
    <mergeCell ref="B12:F12"/>
    <mergeCell ref="B17:F17"/>
    <mergeCell ref="I17:M17"/>
    <mergeCell ref="H21:I21"/>
    <mergeCell ref="I15:M15"/>
    <mergeCell ref="I16:M16"/>
    <mergeCell ref="F23:G23"/>
    <mergeCell ref="H23:I23"/>
    <mergeCell ref="J23:K23"/>
    <mergeCell ref="I25:K25"/>
    <mergeCell ref="L25:M25"/>
    <mergeCell ref="B38:G38"/>
    <mergeCell ref="I38:M38"/>
    <mergeCell ref="D22:E22"/>
    <mergeCell ref="F22:G22"/>
    <mergeCell ref="H22:I22"/>
    <mergeCell ref="D25:F25"/>
    <mergeCell ref="G25:H25"/>
    <mergeCell ref="A27:C27"/>
    <mergeCell ref="A29:E29"/>
    <mergeCell ref="H29:J29"/>
    <mergeCell ref="A30:E30"/>
    <mergeCell ref="H30:H33"/>
    <mergeCell ref="A32:E32"/>
    <mergeCell ref="A33:E33"/>
    <mergeCell ref="A31:E31"/>
    <mergeCell ref="I30:M33"/>
  </mergeCells>
  <pageMargins left="0.7" right="0.7" top="0.78740157499999996" bottom="0.78740157499999996" header="0.3" footer="0.3"/>
  <pageSetup paperSize="9" scale="68" orientation="landscape" r:id="rId1"/>
  <headerFooter>
    <oddFooter>&amp;LVersion: Januar 2023&amp;CLandkreis Marburg-Biedenkopf
Bearbeitungsdatum: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H48"/>
  <sheetViews>
    <sheetView view="pageLayout" topLeftCell="A25" zoomScaleNormal="100" workbookViewId="0">
      <selection activeCell="C29" sqref="C29"/>
    </sheetView>
  </sheetViews>
  <sheetFormatPr baseColWidth="10" defaultRowHeight="15" x14ac:dyDescent="0.25"/>
  <cols>
    <col min="1" max="1" width="6.7109375" customWidth="1"/>
    <col min="2" max="2" width="40.140625" customWidth="1"/>
    <col min="5" max="6" width="11.42578125" customWidth="1"/>
    <col min="7" max="7" width="20.85546875" customWidth="1"/>
  </cols>
  <sheetData>
    <row r="1" spans="1:7" ht="20.100000000000001" customHeight="1" x14ac:dyDescent="0.25">
      <c r="A1" s="335" t="s">
        <v>186</v>
      </c>
      <c r="B1" s="336"/>
      <c r="C1" s="336"/>
      <c r="D1" s="336"/>
      <c r="E1" s="337" t="s">
        <v>34</v>
      </c>
      <c r="F1" s="337"/>
      <c r="G1" s="337"/>
    </row>
    <row r="2" spans="1:7" ht="20.100000000000001" customHeight="1" x14ac:dyDescent="0.25">
      <c r="A2" s="336"/>
      <c r="B2" s="336"/>
      <c r="C2" s="336"/>
      <c r="D2" s="336"/>
      <c r="E2" t="s">
        <v>99</v>
      </c>
      <c r="F2" s="339">
        <f>Deckblatt!B11</f>
        <v>0</v>
      </c>
      <c r="G2" s="339"/>
    </row>
    <row r="3" spans="1:7" ht="30" customHeight="1" x14ac:dyDescent="0.25">
      <c r="A3" s="98"/>
      <c r="B3" s="338" t="s">
        <v>187</v>
      </c>
      <c r="C3" s="338"/>
      <c r="D3" s="338"/>
      <c r="E3" s="338"/>
      <c r="F3" s="338"/>
      <c r="G3" s="182" t="s">
        <v>179</v>
      </c>
    </row>
    <row r="4" spans="1:7" x14ac:dyDescent="0.25">
      <c r="A4" s="99" t="s">
        <v>79</v>
      </c>
      <c r="B4" s="321"/>
      <c r="C4" s="321"/>
      <c r="D4" s="321"/>
      <c r="E4" s="321"/>
      <c r="F4" s="321"/>
      <c r="G4" s="191"/>
    </row>
    <row r="5" spans="1:7" x14ac:dyDescent="0.25">
      <c r="A5" s="100" t="s">
        <v>80</v>
      </c>
      <c r="B5" s="321"/>
      <c r="C5" s="321"/>
      <c r="D5" s="321"/>
      <c r="E5" s="321"/>
      <c r="F5" s="321"/>
      <c r="G5" s="191"/>
    </row>
    <row r="6" spans="1:7" x14ac:dyDescent="0.25">
      <c r="A6" s="100" t="s">
        <v>81</v>
      </c>
      <c r="B6" s="321"/>
      <c r="C6" s="321"/>
      <c r="D6" s="321"/>
      <c r="E6" s="321"/>
      <c r="F6" s="321"/>
      <c r="G6" s="191"/>
    </row>
    <row r="7" spans="1:7" x14ac:dyDescent="0.25">
      <c r="A7" s="100" t="s">
        <v>82</v>
      </c>
      <c r="B7" s="321"/>
      <c r="C7" s="321"/>
      <c r="D7" s="321"/>
      <c r="E7" s="321"/>
      <c r="F7" s="321"/>
      <c r="G7" s="191"/>
    </row>
    <row r="8" spans="1:7" x14ac:dyDescent="0.25">
      <c r="A8" s="100" t="s">
        <v>83</v>
      </c>
      <c r="B8" s="321"/>
      <c r="C8" s="321"/>
      <c r="D8" s="321"/>
      <c r="E8" s="321"/>
      <c r="F8" s="321"/>
      <c r="G8" s="191"/>
    </row>
    <row r="9" spans="1:7" x14ac:dyDescent="0.25">
      <c r="A9" s="100" t="s">
        <v>84</v>
      </c>
      <c r="B9" s="321"/>
      <c r="C9" s="321"/>
      <c r="D9" s="321"/>
      <c r="E9" s="321"/>
      <c r="F9" s="321"/>
      <c r="G9" s="191"/>
    </row>
    <row r="10" spans="1:7" x14ac:dyDescent="0.25">
      <c r="A10" s="100" t="s">
        <v>85</v>
      </c>
      <c r="B10" s="321"/>
      <c r="C10" s="321"/>
      <c r="D10" s="321"/>
      <c r="E10" s="321"/>
      <c r="F10" s="321"/>
      <c r="G10" s="191"/>
    </row>
    <row r="11" spans="1:7" x14ac:dyDescent="0.25">
      <c r="A11" s="100" t="s">
        <v>86</v>
      </c>
      <c r="B11" s="321"/>
      <c r="C11" s="321"/>
      <c r="D11" s="321"/>
      <c r="E11" s="321"/>
      <c r="F11" s="321"/>
      <c r="G11" s="191"/>
    </row>
    <row r="12" spans="1:7" x14ac:dyDescent="0.25">
      <c r="A12" s="100" t="s">
        <v>87</v>
      </c>
      <c r="B12" s="321"/>
      <c r="C12" s="321"/>
      <c r="D12" s="321"/>
      <c r="E12" s="321"/>
      <c r="F12" s="321"/>
      <c r="G12" s="191"/>
    </row>
    <row r="13" spans="1:7" x14ac:dyDescent="0.25">
      <c r="A13" s="100" t="s">
        <v>88</v>
      </c>
      <c r="B13" s="321"/>
      <c r="C13" s="321"/>
      <c r="D13" s="321"/>
      <c r="E13" s="321"/>
      <c r="F13" s="321"/>
      <c r="G13" s="191"/>
    </row>
    <row r="14" spans="1:7" x14ac:dyDescent="0.25">
      <c r="A14" s="100" t="s">
        <v>89</v>
      </c>
      <c r="B14" s="321"/>
      <c r="C14" s="321"/>
      <c r="D14" s="321"/>
      <c r="E14" s="321"/>
      <c r="F14" s="321"/>
      <c r="G14" s="191"/>
    </row>
    <row r="15" spans="1:7" x14ac:dyDescent="0.25">
      <c r="A15" s="100" t="s">
        <v>90</v>
      </c>
      <c r="B15" s="321"/>
      <c r="C15" s="321"/>
      <c r="D15" s="321"/>
      <c r="E15" s="321"/>
      <c r="F15" s="321"/>
      <c r="G15" s="191"/>
    </row>
    <row r="16" spans="1:7" x14ac:dyDescent="0.25">
      <c r="A16" s="100" t="s">
        <v>91</v>
      </c>
      <c r="B16" s="321"/>
      <c r="C16" s="321"/>
      <c r="D16" s="321"/>
      <c r="E16" s="321"/>
      <c r="F16" s="321"/>
      <c r="G16" s="191"/>
    </row>
    <row r="17" spans="1:8" x14ac:dyDescent="0.25">
      <c r="A17" s="100" t="s">
        <v>92</v>
      </c>
      <c r="B17" s="321"/>
      <c r="C17" s="321"/>
      <c r="D17" s="321"/>
      <c r="E17" s="321"/>
      <c r="F17" s="321"/>
      <c r="G17" s="191"/>
    </row>
    <row r="18" spans="1:8" x14ac:dyDescent="0.25">
      <c r="A18" s="100" t="s">
        <v>93</v>
      </c>
      <c r="B18" s="321"/>
      <c r="C18" s="321"/>
      <c r="D18" s="321"/>
      <c r="E18" s="321"/>
      <c r="F18" s="321"/>
      <c r="G18" s="191"/>
    </row>
    <row r="19" spans="1:8" x14ac:dyDescent="0.25">
      <c r="A19" s="100" t="s">
        <v>94</v>
      </c>
      <c r="B19" s="321"/>
      <c r="C19" s="321"/>
      <c r="D19" s="321"/>
      <c r="E19" s="321"/>
      <c r="F19" s="321"/>
      <c r="G19" s="191"/>
    </row>
    <row r="20" spans="1:8" x14ac:dyDescent="0.25">
      <c r="A20" s="100" t="s">
        <v>95</v>
      </c>
      <c r="B20" s="321"/>
      <c r="C20" s="321"/>
      <c r="D20" s="321"/>
      <c r="E20" s="321"/>
      <c r="F20" s="321"/>
      <c r="G20" s="191"/>
    </row>
    <row r="21" spans="1:8" x14ac:dyDescent="0.25">
      <c r="A21" s="100" t="s">
        <v>96</v>
      </c>
      <c r="B21" s="321"/>
      <c r="C21" s="321"/>
      <c r="D21" s="321"/>
      <c r="E21" s="321"/>
      <c r="F21" s="321"/>
      <c r="G21" s="191"/>
    </row>
    <row r="22" spans="1:8" x14ac:dyDescent="0.25">
      <c r="A22" s="100" t="s">
        <v>97</v>
      </c>
      <c r="B22" s="321"/>
      <c r="C22" s="321"/>
      <c r="D22" s="321"/>
      <c r="E22" s="321"/>
      <c r="F22" s="321"/>
      <c r="G22" s="191"/>
    </row>
    <row r="23" spans="1:8" x14ac:dyDescent="0.25">
      <c r="A23" s="100" t="s">
        <v>98</v>
      </c>
      <c r="B23" s="321"/>
      <c r="C23" s="321"/>
      <c r="D23" s="321"/>
      <c r="E23" s="321"/>
      <c r="F23" s="321"/>
      <c r="G23" s="191"/>
    </row>
    <row r="24" spans="1:8" x14ac:dyDescent="0.25">
      <c r="A24" s="103"/>
      <c r="B24" s="341">
        <f>COUNTA(B4:F23)</f>
        <v>0</v>
      </c>
      <c r="C24" s="341"/>
      <c r="D24" s="341"/>
      <c r="E24" s="341"/>
      <c r="F24" s="341"/>
      <c r="G24" s="104">
        <f>SUM(G4:G23)</f>
        <v>0</v>
      </c>
    </row>
    <row r="25" spans="1:8" x14ac:dyDescent="0.25">
      <c r="F25" s="188"/>
      <c r="G25" s="190"/>
      <c r="H25" s="188"/>
    </row>
    <row r="26" spans="1:8" x14ac:dyDescent="0.25">
      <c r="A26" s="342" t="s">
        <v>138</v>
      </c>
      <c r="B26" s="343"/>
      <c r="C26" s="343"/>
      <c r="D26" s="343"/>
      <c r="E26" s="343"/>
      <c r="F26" s="102">
        <f>SUM(Personal!G59)</f>
        <v>0</v>
      </c>
      <c r="G26" s="188"/>
      <c r="H26" s="188"/>
    </row>
    <row r="27" spans="1:8" ht="15.75" x14ac:dyDescent="0.25">
      <c r="B27" s="128"/>
      <c r="F27" s="215"/>
      <c r="G27" s="212"/>
      <c r="H27" s="188"/>
    </row>
    <row r="28" spans="1:8" ht="15.75" x14ac:dyDescent="0.25">
      <c r="A28" s="344" t="s">
        <v>206</v>
      </c>
      <c r="B28" s="344"/>
      <c r="C28" s="344"/>
      <c r="D28" s="344"/>
      <c r="E28" s="344"/>
      <c r="F28" s="344"/>
      <c r="G28" s="344"/>
      <c r="H28" s="188"/>
    </row>
    <row r="30" spans="1:8" x14ac:dyDescent="0.25">
      <c r="A30" s="340" t="s">
        <v>36</v>
      </c>
      <c r="B30" s="340"/>
      <c r="D30" s="345">
        <f>'Gruppe 1'!E38+'Gruppe 2'!E38+'Gruppe 3'!E38+'Gruppe 4'!E38+'Gruppe 5'!E38+'Gruppe 6'!E38+'Gruppe 7'!E38+'Gruppe 8'!E38+'Gruppe 9'!E38+'Gruppe 10'!E38</f>
        <v>0</v>
      </c>
      <c r="E30" s="345"/>
      <c r="F30" s="58"/>
    </row>
    <row r="31" spans="1:8" x14ac:dyDescent="0.25">
      <c r="A31" s="340" t="s">
        <v>101</v>
      </c>
      <c r="B31" s="340"/>
      <c r="D31" s="345">
        <f>G24</f>
        <v>0</v>
      </c>
      <c r="E31" s="345"/>
      <c r="F31" s="101" t="s">
        <v>49</v>
      </c>
      <c r="G31" s="102">
        <f>D32-D31</f>
        <v>0</v>
      </c>
    </row>
    <row r="32" spans="1:8" x14ac:dyDescent="0.25">
      <c r="A32" s="340" t="s">
        <v>102</v>
      </c>
      <c r="B32" s="340"/>
      <c r="D32" s="345">
        <f>Personal!G99</f>
        <v>0</v>
      </c>
      <c r="E32" s="340"/>
      <c r="F32" s="57"/>
    </row>
    <row r="33" spans="1:8" x14ac:dyDescent="0.25">
      <c r="A33" s="326"/>
      <c r="B33" s="326"/>
      <c r="G33" s="188"/>
      <c r="H33" s="188"/>
    </row>
    <row r="34" spans="1:8" x14ac:dyDescent="0.25">
      <c r="A34" s="340" t="s">
        <v>35</v>
      </c>
      <c r="B34" s="340"/>
      <c r="D34" s="345">
        <f>SUM('Gruppe 1'!G54+'Gruppe 1'!G71+'Gruppe 1'!G88+'Gruppe 2'!G54+'Gruppe 2'!G71+'Gruppe 2'!G88+'Gruppe 3'!G54+'Gruppe 3'!G71+'Gruppe 3'!G88+'Gruppe 4'!G54+'Gruppe 4'!G71+'Gruppe 4'!G88+'Gruppe 5'!G54+'Gruppe 5'!G71+'Gruppe 5'!G88+'Gruppe 6'!G54+'Gruppe 6'!G71+'Gruppe 6'!G88+'Gruppe 7'!G54+'Gruppe 7'!G71+'Gruppe 7'!G88+'Gruppe 8'!G54+'Gruppe 8'!G71+'Gruppe 8'!G88+'Gruppe 9'!G54+'Gruppe 9'!G71+'Gruppe 9'!G88+'Gruppe 10'!G54+'Gruppe 10'!G71+'Gruppe 10'!G88)</f>
        <v>0</v>
      </c>
      <c r="E34" s="346"/>
      <c r="G34" s="188"/>
      <c r="H34" s="188"/>
    </row>
    <row r="35" spans="1:8" x14ac:dyDescent="0.25">
      <c r="A35" s="340" t="s">
        <v>121</v>
      </c>
      <c r="B35" s="347"/>
      <c r="D35" s="348">
        <f>SUM(D34*22%)</f>
        <v>0</v>
      </c>
      <c r="E35" s="349"/>
      <c r="G35" s="188"/>
      <c r="H35" s="188"/>
    </row>
    <row r="36" spans="1:8" x14ac:dyDescent="0.25">
      <c r="A36" s="340" t="s">
        <v>122</v>
      </c>
      <c r="B36" s="347"/>
      <c r="D36" s="348">
        <f>IF(AND(D34*20%&lt;=1.5*39,D34*20%&lt;=58.5),D34*20%,IF(1.5*39&lt;=58.5,1.5*39,58.5))</f>
        <v>0</v>
      </c>
      <c r="E36" s="349">
        <f>IF(AND(E34*20%&lt;=1.5*$D$88,E34*20%&lt;=60),E34*20%,IF(1.5*$D$88&lt;=60,1.5*$D$88,60))</f>
        <v>0</v>
      </c>
      <c r="F36" s="58"/>
      <c r="G36" s="188"/>
      <c r="H36" s="188"/>
    </row>
    <row r="37" spans="1:8" x14ac:dyDescent="0.25">
      <c r="A37" s="340" t="s">
        <v>123</v>
      </c>
      <c r="B37" s="347"/>
      <c r="D37" s="348">
        <f>SUM(D34:E36)</f>
        <v>0</v>
      </c>
      <c r="E37" s="349"/>
      <c r="G37" s="212"/>
    </row>
    <row r="38" spans="1:8" x14ac:dyDescent="0.25">
      <c r="A38" s="326"/>
      <c r="B38" s="326"/>
      <c r="F38" s="101" t="s">
        <v>49</v>
      </c>
      <c r="G38" s="102">
        <f>D39-D37</f>
        <v>0</v>
      </c>
    </row>
    <row r="39" spans="1:8" x14ac:dyDescent="0.25">
      <c r="A39" s="340" t="s">
        <v>37</v>
      </c>
      <c r="B39" s="340"/>
      <c r="D39" s="345">
        <f>SUM(Personal!G15+Personal!G49+Personal!G82+Personal!G59)</f>
        <v>0</v>
      </c>
      <c r="E39" s="346"/>
      <c r="F39" s="213"/>
      <c r="G39" s="190"/>
    </row>
    <row r="40" spans="1:8" x14ac:dyDescent="0.25">
      <c r="A40" s="165"/>
      <c r="B40" s="165"/>
      <c r="C40" s="166"/>
      <c r="D40" s="167"/>
      <c r="E40" s="168"/>
      <c r="F40" s="188"/>
      <c r="G40" s="188"/>
    </row>
    <row r="41" spans="1:8" x14ac:dyDescent="0.25">
      <c r="F41" s="188"/>
      <c r="G41" s="188"/>
    </row>
    <row r="42" spans="1:8" x14ac:dyDescent="0.25">
      <c r="A42" s="352" t="s">
        <v>139</v>
      </c>
      <c r="B42" s="353"/>
      <c r="D42" s="348">
        <f>SUM(D36)</f>
        <v>0</v>
      </c>
      <c r="E42" s="349"/>
      <c r="F42" s="214"/>
      <c r="G42" s="212"/>
    </row>
    <row r="43" spans="1:8" x14ac:dyDescent="0.25">
      <c r="A43" s="352" t="s">
        <v>141</v>
      </c>
      <c r="B43" s="352"/>
      <c r="F43" s="164" t="s">
        <v>49</v>
      </c>
      <c r="G43" s="102">
        <f>D44-D42</f>
        <v>0</v>
      </c>
    </row>
    <row r="44" spans="1:8" x14ac:dyDescent="0.25">
      <c r="A44" s="352" t="s">
        <v>140</v>
      </c>
      <c r="B44" s="352"/>
      <c r="D44" s="345">
        <f>SUM(Personal!G59)</f>
        <v>0</v>
      </c>
      <c r="E44" s="346"/>
      <c r="F44" s="58"/>
      <c r="G44" s="188"/>
      <c r="H44" s="188"/>
    </row>
    <row r="45" spans="1:8" x14ac:dyDescent="0.25">
      <c r="G45" s="211"/>
    </row>
    <row r="46" spans="1:8" ht="45.75" customHeight="1" x14ac:dyDescent="0.25">
      <c r="A46" s="323" t="s">
        <v>137</v>
      </c>
      <c r="B46" s="326"/>
      <c r="C46" s="326"/>
      <c r="D46" s="326"/>
      <c r="E46" s="326"/>
      <c r="F46" s="326"/>
      <c r="G46" s="326"/>
    </row>
    <row r="48" spans="1:8" ht="36.75" customHeight="1" x14ac:dyDescent="0.25">
      <c r="A48" s="350" t="s">
        <v>180</v>
      </c>
      <c r="B48" s="351"/>
      <c r="C48" s="351"/>
      <c r="D48" s="351"/>
      <c r="E48" s="351"/>
      <c r="F48" s="351"/>
      <c r="G48" s="351"/>
    </row>
  </sheetData>
  <sheetProtection algorithmName="SHA-512" hashValue="ZfJS6pF7hkw4njmZG/Uytxu+1/DpEegpJdeB+coAWor9wx9IL3QfZss3XMU5JbT0UIt1Y4bfPeg73OSUi1se9A==" saltValue="ZyPT34Sn1XJLUM/VD10yPw==" spinCount="100000" sheet="1" objects="1" scenarios="1"/>
  <protectedRanges>
    <protectedRange sqref="B4:G18" name="Neuanträge"/>
    <protectedRange sqref="B19:G24" name="Folgeanträge"/>
  </protectedRanges>
  <mergeCells count="52">
    <mergeCell ref="A48:G48"/>
    <mergeCell ref="A42:B42"/>
    <mergeCell ref="D42:E42"/>
    <mergeCell ref="A43:B43"/>
    <mergeCell ref="A44:B44"/>
    <mergeCell ref="D44:E44"/>
    <mergeCell ref="A46:G46"/>
    <mergeCell ref="A39:B39"/>
    <mergeCell ref="D30:E30"/>
    <mergeCell ref="D34:E34"/>
    <mergeCell ref="D39:E39"/>
    <mergeCell ref="A31:B31"/>
    <mergeCell ref="D31:E31"/>
    <mergeCell ref="A32:B32"/>
    <mergeCell ref="D32:E32"/>
    <mergeCell ref="A35:B35"/>
    <mergeCell ref="A36:B36"/>
    <mergeCell ref="A37:B37"/>
    <mergeCell ref="D35:E35"/>
    <mergeCell ref="D36:E36"/>
    <mergeCell ref="D37:E37"/>
    <mergeCell ref="A30:B30"/>
    <mergeCell ref="A33:B33"/>
    <mergeCell ref="A34:B34"/>
    <mergeCell ref="A38:B38"/>
    <mergeCell ref="B24:F24"/>
    <mergeCell ref="A26:E26"/>
    <mergeCell ref="A28:G28"/>
    <mergeCell ref="B23:F23"/>
    <mergeCell ref="B16:F16"/>
    <mergeCell ref="B17:F17"/>
    <mergeCell ref="B18:F18"/>
    <mergeCell ref="B10:F10"/>
    <mergeCell ref="B11:F11"/>
    <mergeCell ref="B12:F12"/>
    <mergeCell ref="B13:F13"/>
    <mergeCell ref="B14:F14"/>
    <mergeCell ref="B19:F19"/>
    <mergeCell ref="B20:F20"/>
    <mergeCell ref="B21:F21"/>
    <mergeCell ref="B22:F22"/>
    <mergeCell ref="B15:F15"/>
    <mergeCell ref="B9:F9"/>
    <mergeCell ref="A1:D2"/>
    <mergeCell ref="E1:G1"/>
    <mergeCell ref="B3:F3"/>
    <mergeCell ref="B4:F4"/>
    <mergeCell ref="B5:F5"/>
    <mergeCell ref="B6:F6"/>
    <mergeCell ref="B7:F7"/>
    <mergeCell ref="B8:F8"/>
    <mergeCell ref="F2:G2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headerFooter>
    <oddFooter>&amp;LVersion: Januar 2023&amp;CLandkreis Marburg-Biedenkopf
Bearbeitungsdatum: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N98"/>
  <sheetViews>
    <sheetView view="pageLayout" topLeftCell="A40" zoomScaleNormal="90" workbookViewId="0">
      <selection activeCell="B32" sqref="B32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23.25" x14ac:dyDescent="0.35">
      <c r="A1" s="398" t="s">
        <v>189</v>
      </c>
      <c r="B1" s="399"/>
      <c r="C1" s="399"/>
      <c r="D1" s="399"/>
      <c r="E1" s="399"/>
      <c r="F1" s="399"/>
      <c r="G1" s="399"/>
      <c r="H1" s="170"/>
    </row>
    <row r="2" spans="1:8" ht="21.75" customHeight="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219"/>
    </row>
    <row r="3" spans="1:8" ht="13.5" customHeight="1" x14ac:dyDescent="0.35">
      <c r="A3" s="226"/>
      <c r="B3" s="229"/>
      <c r="C3" s="229"/>
      <c r="D3" s="227"/>
      <c r="E3" s="226"/>
      <c r="F3" s="226"/>
      <c r="G3" s="226"/>
      <c r="H3" s="219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70" t="s">
        <v>50</v>
      </c>
      <c r="B5" s="170"/>
      <c r="C5" s="170"/>
      <c r="D5" s="170"/>
      <c r="E5" s="170"/>
      <c r="F5" s="340">
        <f>Deckblatt!B21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H8" s="36"/>
    </row>
    <row r="9" spans="1:8" x14ac:dyDescent="0.25">
      <c r="A9" s="262"/>
      <c r="B9" s="262"/>
      <c r="C9" s="263"/>
      <c r="D9" s="392"/>
      <c r="E9" s="392"/>
      <c r="F9" s="36"/>
      <c r="G9" s="36"/>
      <c r="H9" s="36"/>
    </row>
    <row r="10" spans="1:8" x14ac:dyDescent="0.25">
      <c r="A10" s="262"/>
      <c r="B10" s="262"/>
      <c r="C10" s="262"/>
      <c r="D10" s="392"/>
      <c r="E10" s="392"/>
      <c r="F10" s="36"/>
      <c r="G10" s="36"/>
      <c r="H10" s="36"/>
    </row>
    <row r="11" spans="1:8" x14ac:dyDescent="0.25">
      <c r="A11" s="262"/>
      <c r="B11" s="262"/>
      <c r="C11" s="262"/>
      <c r="D11" s="392"/>
      <c r="E11" s="392"/>
      <c r="F11" s="36"/>
      <c r="G11" s="36"/>
      <c r="H11" s="36"/>
    </row>
    <row r="12" spans="1:8" x14ac:dyDescent="0.25">
      <c r="A12" s="262"/>
      <c r="B12" s="262"/>
      <c r="C12" s="262"/>
      <c r="D12" s="392"/>
      <c r="E12" s="392"/>
      <c r="F12" s="36"/>
      <c r="G12" s="36"/>
      <c r="H12" s="36"/>
    </row>
    <row r="13" spans="1:8" x14ac:dyDescent="0.25">
      <c r="A13" s="262"/>
      <c r="B13" s="262"/>
      <c r="C13" s="262"/>
      <c r="D13" s="392"/>
      <c r="E13" s="392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89" t="s">
        <v>151</v>
      </c>
      <c r="B16" s="170"/>
      <c r="C16" s="216"/>
      <c r="D16" s="170"/>
      <c r="E16" s="170"/>
      <c r="F16" s="36"/>
      <c r="G16" s="36"/>
      <c r="H16" s="36"/>
    </row>
    <row r="17" spans="1:11" x14ac:dyDescent="0.25">
      <c r="A17" s="189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169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173"/>
      <c r="B31" s="173"/>
      <c r="C31" s="173"/>
      <c r="D31" s="173"/>
      <c r="E31" s="173"/>
      <c r="F31" s="173"/>
    </row>
    <row r="32" spans="1:11" s="169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4" ht="15.75" customHeight="1" x14ac:dyDescent="0.25">
      <c r="A33" s="10" t="s">
        <v>17</v>
      </c>
      <c r="B33" s="10">
        <v>2.5</v>
      </c>
      <c r="C33" s="357"/>
      <c r="D33" s="358"/>
      <c r="E33" s="174"/>
      <c r="F33" s="359">
        <f>(B33*C33)+(B33*E33*2)</f>
        <v>0</v>
      </c>
      <c r="G33" s="360"/>
    </row>
    <row r="34" spans="1:14" ht="15.75" customHeight="1" x14ac:dyDescent="0.25">
      <c r="A34" s="10" t="s">
        <v>18</v>
      </c>
      <c r="B34" s="10">
        <v>1.5</v>
      </c>
      <c r="C34" s="357"/>
      <c r="D34" s="358"/>
      <c r="E34" s="174"/>
      <c r="F34" s="359">
        <f>(B34*C34)+(B34*E34*2)</f>
        <v>0</v>
      </c>
      <c r="G34" s="360"/>
    </row>
    <row r="35" spans="1:14" ht="15.75" customHeight="1" x14ac:dyDescent="0.25">
      <c r="A35" s="10" t="s">
        <v>19</v>
      </c>
      <c r="B35" s="10">
        <v>1</v>
      </c>
      <c r="C35" s="357"/>
      <c r="D35" s="358"/>
      <c r="E35" s="174"/>
      <c r="F35" s="359">
        <f>(B35*C35)+(B35*E35*3)</f>
        <v>0</v>
      </c>
      <c r="G35" s="360"/>
    </row>
    <row r="36" spans="1:14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4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4" ht="15.75" customHeight="1" x14ac:dyDescent="0.25">
      <c r="A38" s="173"/>
      <c r="B38" s="173"/>
      <c r="C38" s="173"/>
      <c r="D38" s="173"/>
      <c r="E38" s="33">
        <f>SUM(E33:E36)</f>
        <v>0</v>
      </c>
      <c r="F38" s="173"/>
    </row>
    <row r="39" spans="1:14" ht="15.75" thickBot="1" x14ac:dyDescent="0.3"/>
    <row r="40" spans="1:14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4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4" s="224" customFormat="1" x14ac:dyDescent="0.25">
      <c r="A42" s="221"/>
      <c r="B42" s="222"/>
      <c r="C42" s="222"/>
      <c r="D42" s="222"/>
      <c r="E42" s="222"/>
      <c r="F42" s="222"/>
      <c r="G42" s="222"/>
      <c r="H42" s="223"/>
    </row>
    <row r="43" spans="1:14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4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4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  <c r="N45" s="185"/>
    </row>
    <row r="46" spans="1:14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4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4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46"/>
      <c r="E52" s="4">
        <f t="shared" si="0"/>
        <v>0</v>
      </c>
      <c r="F52" s="3">
        <v>7.0000000000000007E-2</v>
      </c>
      <c r="G52" s="20">
        <f t="shared" si="1"/>
        <v>0</v>
      </c>
      <c r="H52" s="21"/>
      <c r="I52" s="51"/>
    </row>
    <row r="53" spans="1:9" ht="15.75" x14ac:dyDescent="0.25">
      <c r="A53" s="7" t="s">
        <v>7</v>
      </c>
      <c r="B53" s="136"/>
      <c r="C53" s="9">
        <f>SUM(C45:C52)</f>
        <v>0</v>
      </c>
      <c r="D53" s="137">
        <f>SUM(D49:D52)</f>
        <v>0</v>
      </c>
      <c r="E53" s="61"/>
      <c r="F53" s="29"/>
      <c r="G53" s="34"/>
      <c r="H53" s="34"/>
      <c r="I53" s="186" t="str">
        <f>IF(C37=C53+C70+C87, ".", "Hier muss der gleiche Wert wie in der obersten Tabelle, welche zur Berechnung der Kontrollsumme dient, stehen.")</f>
        <v>.</v>
      </c>
    </row>
    <row r="54" spans="1:9" ht="15.75" x14ac:dyDescent="0.25">
      <c r="A54" s="7" t="s">
        <v>8</v>
      </c>
      <c r="B54" s="136"/>
      <c r="C54" s="141"/>
      <c r="D54" s="142"/>
      <c r="E54" s="143"/>
      <c r="F54" s="144"/>
      <c r="G54" s="24">
        <f>SUM(G45:G52)</f>
        <v>0</v>
      </c>
      <c r="H54" s="25"/>
    </row>
    <row r="55" spans="1:9" s="107" customFormat="1" ht="15.75" x14ac:dyDescent="0.25">
      <c r="A55" s="65"/>
      <c r="B55" s="28"/>
      <c r="C55" s="28"/>
      <c r="D55" s="62"/>
      <c r="E55" s="63"/>
      <c r="F55" s="31"/>
      <c r="G55" s="66"/>
      <c r="H55" s="67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1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>IF(D61=0,C61,IF($D$70=1,C61+5,IF(AND($D$70=2,D61=2),C61+5,IF($D$70=2,C61+2.5,IF($D$70&gt;=3,C61+(D61*2))))))</f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ref="G62:G69" si="4">B62*E62*F62</f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4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4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4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4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4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4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4"/>
        <v>0</v>
      </c>
      <c r="H69" s="21"/>
    </row>
    <row r="70" spans="1:9" ht="15.75" x14ac:dyDescent="0.25">
      <c r="A70" s="7" t="s">
        <v>7</v>
      </c>
      <c r="B70" s="136"/>
      <c r="C70" s="9">
        <f>SUM(C58:C69)</f>
        <v>0</v>
      </c>
      <c r="D70" s="9">
        <f>SUM(D58:D65)</f>
        <v>0</v>
      </c>
      <c r="E70" s="68"/>
      <c r="F70" s="68"/>
      <c r="G70" s="30"/>
      <c r="H70" s="30"/>
      <c r="I70" s="186" t="str">
        <f>IF(C37=C70+C53+C87, ".", "Hier muss der gleiche Wert wie in der obersten Tabelle, welche zur Berechnung der Kontrollsumme dient, stehen.")</f>
        <v>.</v>
      </c>
    </row>
    <row r="71" spans="1:9" ht="15.75" x14ac:dyDescent="0.25">
      <c r="A71" s="7" t="s">
        <v>8</v>
      </c>
      <c r="B71" s="136"/>
      <c r="C71" s="141"/>
      <c r="D71" s="136"/>
      <c r="E71" s="145"/>
      <c r="F71" s="144"/>
      <c r="G71" s="24">
        <f>SUM(G58:G69)</f>
        <v>0</v>
      </c>
      <c r="H71" s="25"/>
    </row>
    <row r="72" spans="1:9" ht="15.75" x14ac:dyDescent="0.25">
      <c r="A72" s="65"/>
      <c r="B72" s="28"/>
      <c r="C72" s="28"/>
      <c r="D72" s="28"/>
      <c r="E72" s="31"/>
      <c r="F72" s="31"/>
      <c r="G72" s="66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380"/>
      <c r="H73" s="380"/>
    </row>
    <row r="74" spans="1:9" ht="47.25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x14ac:dyDescent="0.25">
      <c r="A76" s="5"/>
      <c r="B76" s="3">
        <v>30</v>
      </c>
      <c r="C76" s="56"/>
      <c r="D76" s="56"/>
      <c r="E76" s="4">
        <f t="shared" ref="E76:E86" si="5">IF(D76=0,C76,IF($D$87=1,C76+5,IF(AND($D$87=2,D76=2),C76+5,IF($D$87=2,C76+2.5,IF($D$87&gt;=3,C76+(D76*2))))))</f>
        <v>0</v>
      </c>
      <c r="F76" s="3">
        <v>0.2</v>
      </c>
      <c r="G76" s="20">
        <f t="shared" ref="G76:G78" si="6">B76*((C76*F76)+((E76-C76)*0.07))</f>
        <v>0</v>
      </c>
      <c r="H76" s="21"/>
    </row>
    <row r="77" spans="1:9" ht="15.75" x14ac:dyDescent="0.25">
      <c r="A77" s="5"/>
      <c r="B77" s="3">
        <v>42.5</v>
      </c>
      <c r="C77" s="56"/>
      <c r="D77" s="56"/>
      <c r="E77" s="4">
        <f t="shared" si="5"/>
        <v>0</v>
      </c>
      <c r="F77" s="3">
        <v>0.2</v>
      </c>
      <c r="G77" s="20">
        <f t="shared" si="6"/>
        <v>0</v>
      </c>
      <c r="H77" s="21"/>
    </row>
    <row r="78" spans="1:9" ht="15.75" x14ac:dyDescent="0.25">
      <c r="A78" s="3"/>
      <c r="B78" s="3">
        <v>50</v>
      </c>
      <c r="C78" s="56"/>
      <c r="D78" s="56"/>
      <c r="E78" s="4">
        <f t="shared" si="5"/>
        <v>0</v>
      </c>
      <c r="F78" s="3">
        <v>0.2</v>
      </c>
      <c r="G78" s="20">
        <f t="shared" si="6"/>
        <v>0</v>
      </c>
      <c r="H78" s="21"/>
    </row>
    <row r="79" spans="1:9" ht="15.75" x14ac:dyDescent="0.25">
      <c r="A79" s="3" t="s">
        <v>11</v>
      </c>
      <c r="B79" s="3">
        <v>22.5</v>
      </c>
      <c r="C79" s="56"/>
      <c r="D79" s="56"/>
      <c r="E79" s="4">
        <f t="shared" si="5"/>
        <v>0</v>
      </c>
      <c r="F79" s="3">
        <v>7.0000000000000007E-2</v>
      </c>
      <c r="G79" s="20">
        <f t="shared" ref="G79:G86" si="7">B79*E79*F79</f>
        <v>0</v>
      </c>
      <c r="H79" s="21"/>
    </row>
    <row r="80" spans="1:9" ht="15.75" x14ac:dyDescent="0.25">
      <c r="A80" s="3"/>
      <c r="B80" s="3">
        <v>30</v>
      </c>
      <c r="C80" s="56"/>
      <c r="D80" s="56"/>
      <c r="E80" s="4">
        <f t="shared" si="5"/>
        <v>0</v>
      </c>
      <c r="F80" s="3">
        <v>7.0000000000000007E-2</v>
      </c>
      <c r="G80" s="20">
        <f t="shared" si="7"/>
        <v>0</v>
      </c>
      <c r="H80" s="21"/>
    </row>
    <row r="81" spans="1:9" ht="15.75" x14ac:dyDescent="0.25">
      <c r="A81" s="6"/>
      <c r="B81" s="3">
        <v>42.5</v>
      </c>
      <c r="C81" s="56"/>
      <c r="D81" s="56"/>
      <c r="E81" s="4">
        <f t="shared" si="5"/>
        <v>0</v>
      </c>
      <c r="F81" s="3">
        <v>7.0000000000000007E-2</v>
      </c>
      <c r="G81" s="20">
        <f t="shared" si="7"/>
        <v>0</v>
      </c>
      <c r="H81" s="21"/>
    </row>
    <row r="82" spans="1:9" ht="15.75" x14ac:dyDescent="0.25">
      <c r="A82" s="6"/>
      <c r="B82" s="3">
        <v>50</v>
      </c>
      <c r="C82" s="56"/>
      <c r="D82" s="56"/>
      <c r="E82" s="4">
        <f t="shared" si="5"/>
        <v>0</v>
      </c>
      <c r="F82" s="3">
        <v>7.0000000000000007E-2</v>
      </c>
      <c r="G82" s="20">
        <f t="shared" si="7"/>
        <v>0</v>
      </c>
      <c r="H82" s="21"/>
    </row>
    <row r="83" spans="1:9" ht="15.75" x14ac:dyDescent="0.25">
      <c r="A83" s="3" t="s">
        <v>6</v>
      </c>
      <c r="B83" s="3">
        <v>22.5</v>
      </c>
      <c r="C83" s="56"/>
      <c r="D83" s="69"/>
      <c r="E83" s="4">
        <f t="shared" si="5"/>
        <v>0</v>
      </c>
      <c r="F83" s="3">
        <v>0.06</v>
      </c>
      <c r="G83" s="20">
        <f t="shared" si="7"/>
        <v>0</v>
      </c>
      <c r="H83" s="21"/>
    </row>
    <row r="84" spans="1:9" ht="15.75" x14ac:dyDescent="0.25">
      <c r="A84" s="3"/>
      <c r="B84" s="3">
        <v>30</v>
      </c>
      <c r="C84" s="56"/>
      <c r="D84" s="69"/>
      <c r="E84" s="4">
        <f t="shared" si="5"/>
        <v>0</v>
      </c>
      <c r="F84" s="3">
        <v>0.06</v>
      </c>
      <c r="G84" s="20">
        <f t="shared" si="7"/>
        <v>0</v>
      </c>
      <c r="H84" s="21"/>
    </row>
    <row r="85" spans="1:9" ht="15.75" x14ac:dyDescent="0.25">
      <c r="A85" s="6"/>
      <c r="B85" s="3">
        <v>42.5</v>
      </c>
      <c r="C85" s="56"/>
      <c r="D85" s="69"/>
      <c r="E85" s="4">
        <f t="shared" si="5"/>
        <v>0</v>
      </c>
      <c r="F85" s="3">
        <v>0.06</v>
      </c>
      <c r="G85" s="20">
        <f t="shared" si="7"/>
        <v>0</v>
      </c>
      <c r="H85" s="21"/>
    </row>
    <row r="86" spans="1:9" ht="15.75" x14ac:dyDescent="0.25">
      <c r="A86" s="6"/>
      <c r="B86" s="6">
        <v>50</v>
      </c>
      <c r="C86" s="146"/>
      <c r="D86" s="147"/>
      <c r="E86" s="4">
        <f t="shared" si="5"/>
        <v>0</v>
      </c>
      <c r="F86" s="3">
        <v>0.06</v>
      </c>
      <c r="G86" s="20">
        <f t="shared" si="7"/>
        <v>0</v>
      </c>
      <c r="H86" s="21"/>
    </row>
    <row r="87" spans="1:9" ht="15.75" x14ac:dyDescent="0.25">
      <c r="A87" s="7" t="s">
        <v>7</v>
      </c>
      <c r="B87" s="136"/>
      <c r="C87" s="9">
        <f>SUM(C75:C86)</f>
        <v>0</v>
      </c>
      <c r="D87" s="9">
        <f>SUM(D75:D82)</f>
        <v>0</v>
      </c>
      <c r="E87" s="68"/>
      <c r="F87" s="68"/>
      <c r="G87" s="30"/>
      <c r="H87" s="30"/>
      <c r="I87" s="186" t="str">
        <f>IF(C37=C87+C70+C53, ".", "Hier muss der gleiche Wert wie in der obersten Tabelle, welche zur Berechnung der Kontrollsumme dient, stehen.")</f>
        <v>.</v>
      </c>
    </row>
    <row r="88" spans="1:9" ht="15.75" x14ac:dyDescent="0.25">
      <c r="A88" s="7" t="s">
        <v>8</v>
      </c>
      <c r="B88" s="136"/>
      <c r="C88" s="141"/>
      <c r="D88" s="136"/>
      <c r="E88" s="145"/>
      <c r="F88" s="144"/>
      <c r="G88" s="24">
        <f>SUM(G75:G86)</f>
        <v>0</v>
      </c>
      <c r="H88" s="25"/>
    </row>
    <row r="89" spans="1:9" ht="15" customHeight="1" x14ac:dyDescent="0.25">
      <c r="A89" s="374" t="s">
        <v>9</v>
      </c>
      <c r="B89" s="375"/>
      <c r="C89" s="375"/>
      <c r="D89" s="375"/>
      <c r="E89" s="375"/>
      <c r="F89" s="375"/>
      <c r="G89" s="376"/>
      <c r="H89" s="30"/>
    </row>
    <row r="90" spans="1:9" ht="15" customHeight="1" x14ac:dyDescent="0.25">
      <c r="A90" s="377"/>
      <c r="B90" s="377"/>
      <c r="C90" s="377"/>
      <c r="D90" s="377"/>
      <c r="E90" s="377"/>
      <c r="F90" s="377"/>
      <c r="G90" s="377"/>
      <c r="H90" s="30"/>
    </row>
    <row r="91" spans="1:9" x14ac:dyDescent="0.25">
      <c r="A91" s="377"/>
      <c r="B91" s="377"/>
      <c r="C91" s="377"/>
      <c r="D91" s="377"/>
      <c r="E91" s="377"/>
      <c r="F91" s="377"/>
      <c r="G91" s="377"/>
      <c r="H91" s="30"/>
    </row>
    <row r="92" spans="1:9" x14ac:dyDescent="0.25">
      <c r="A92" s="30"/>
      <c r="B92" s="30"/>
      <c r="C92" s="30"/>
      <c r="D92" s="30"/>
      <c r="E92" s="30"/>
      <c r="F92" s="30"/>
      <c r="G92" s="30"/>
      <c r="H92" s="30"/>
    </row>
    <row r="93" spans="1:9" ht="39.950000000000003" customHeight="1" x14ac:dyDescent="0.25">
      <c r="A93" s="354" t="s">
        <v>10</v>
      </c>
      <c r="B93" s="355"/>
      <c r="C93" s="355"/>
      <c r="D93" s="355"/>
      <c r="E93" s="355"/>
      <c r="F93" s="355"/>
      <c r="G93" s="355"/>
      <c r="H93" s="30"/>
    </row>
    <row r="94" spans="1:9" ht="39.950000000000003" customHeight="1" x14ac:dyDescent="0.25">
      <c r="A94" s="356"/>
      <c r="B94" s="356"/>
      <c r="C94" s="356"/>
      <c r="D94" s="356"/>
      <c r="E94" s="356"/>
      <c r="F94" s="356"/>
      <c r="G94" s="356"/>
      <c r="H94" s="30"/>
    </row>
    <row r="96" spans="1:9" ht="45.75" customHeight="1" x14ac:dyDescent="0.25">
      <c r="A96" s="394" t="s">
        <v>182</v>
      </c>
      <c r="B96" s="395"/>
      <c r="C96" s="395"/>
      <c r="D96" s="395"/>
      <c r="E96" s="395"/>
      <c r="F96" s="395"/>
      <c r="G96" s="395"/>
    </row>
    <row r="98" spans="7:7" x14ac:dyDescent="0.25">
      <c r="G98" s="108"/>
    </row>
  </sheetData>
  <sheetProtection algorithmName="SHA-512" hashValue="yv+3g2C2l0M6djsNJcJJF6eKHrDhoRN87/1LMh74Z2HfSGHhLi5ZLiPCo/4d+QBEk9HoOTkm1d6pK76VGWXGxg==" saltValue="KiIyKgVdPzxrtWTUw4NHTQ==" spinCount="100000" sheet="1" objects="1" scenarios="1"/>
  <mergeCells count="43">
    <mergeCell ref="B2:C2"/>
    <mergeCell ref="A96:G96"/>
    <mergeCell ref="I32:K32"/>
    <mergeCell ref="I37:K37"/>
    <mergeCell ref="A1:G1"/>
    <mergeCell ref="A4:G4"/>
    <mergeCell ref="F5:G5"/>
    <mergeCell ref="A24:F24"/>
    <mergeCell ref="A19:G19"/>
    <mergeCell ref="A20:G20"/>
    <mergeCell ref="A21:G21"/>
    <mergeCell ref="A23:F23"/>
    <mergeCell ref="A7:E7"/>
    <mergeCell ref="A15:B15"/>
    <mergeCell ref="D8:E8"/>
    <mergeCell ref="D9:E9"/>
    <mergeCell ref="D10:E10"/>
    <mergeCell ref="D11:E11"/>
    <mergeCell ref="D12:E12"/>
    <mergeCell ref="D13:E13"/>
    <mergeCell ref="A25:F25"/>
    <mergeCell ref="A27:G27"/>
    <mergeCell ref="A28:G28"/>
    <mergeCell ref="A30:F30"/>
    <mergeCell ref="C32:D32"/>
    <mergeCell ref="F32:G32"/>
    <mergeCell ref="C33:D33"/>
    <mergeCell ref="F33:G33"/>
    <mergeCell ref="C34:D34"/>
    <mergeCell ref="F34:G34"/>
    <mergeCell ref="C35:D35"/>
    <mergeCell ref="F35:G35"/>
    <mergeCell ref="A93:G94"/>
    <mergeCell ref="C36:D36"/>
    <mergeCell ref="F36:G36"/>
    <mergeCell ref="A37:B37"/>
    <mergeCell ref="C37:E37"/>
    <mergeCell ref="F37:G37"/>
    <mergeCell ref="A43:H43"/>
    <mergeCell ref="A56:H56"/>
    <mergeCell ref="A89:G91"/>
    <mergeCell ref="A73:H73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P98"/>
  <sheetViews>
    <sheetView view="pageLayout" topLeftCell="A25" zoomScaleNormal="100" workbookViewId="0">
      <selection activeCell="C47" sqref="C47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9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9" t="s">
        <v>44</v>
      </c>
      <c r="B5" s="19"/>
      <c r="C5" s="19"/>
      <c r="D5" s="19"/>
      <c r="E5" s="19"/>
      <c r="F5" s="340">
        <f>Deckblatt!D21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27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5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5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5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45"/>
      <c r="B42" s="244"/>
      <c r="C42" s="244"/>
      <c r="D42" s="244"/>
      <c r="E42" s="244"/>
      <c r="F42" s="244"/>
      <c r="G42" s="244"/>
      <c r="H42" s="244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46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7" t="s">
        <v>7</v>
      </c>
      <c r="B53" s="136"/>
      <c r="C53" s="9">
        <f>SUM(C45:C52)</f>
        <v>0</v>
      </c>
      <c r="D53" s="137">
        <f>SUM(D49:D52)</f>
        <v>0</v>
      </c>
      <c r="E53" s="61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7" t="s">
        <v>8</v>
      </c>
      <c r="B54" s="136"/>
      <c r="C54" s="141"/>
      <c r="D54" s="142"/>
      <c r="E54" s="143"/>
      <c r="F54" s="144"/>
      <c r="G54" s="24">
        <f>SUM(G45:G52)</f>
        <v>0</v>
      </c>
      <c r="H54" s="25"/>
    </row>
    <row r="55" spans="1:9" ht="15.75" x14ac:dyDescent="0.25">
      <c r="A55" s="65"/>
      <c r="B55" s="28"/>
      <c r="C55" s="65"/>
      <c r="D55" s="62"/>
      <c r="E55" s="63"/>
      <c r="F55" s="32"/>
      <c r="G55" s="133"/>
      <c r="H55" s="134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8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16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16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16" ht="15.75" x14ac:dyDescent="0.25">
      <c r="A67" s="3"/>
      <c r="B67" s="3">
        <v>30</v>
      </c>
      <c r="C67" s="56"/>
      <c r="D67" s="69"/>
      <c r="E67" s="4">
        <f>IF(D67=0,C67,IF($D$70=1,C67+5,IF(AND($D$70=2,D67=2),C67+5,IF($D$70=2,C67+2.5,IF($D$70&gt;=3,C67+(D67*2))))))</f>
        <v>0</v>
      </c>
      <c r="F67" s="3">
        <v>0.06</v>
      </c>
      <c r="G67" s="20">
        <f t="shared" si="3"/>
        <v>0</v>
      </c>
      <c r="H67" s="21"/>
    </row>
    <row r="68" spans="1:16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16" ht="15.75" x14ac:dyDescent="0.25">
      <c r="A69" s="6"/>
      <c r="B69" s="6">
        <v>50</v>
      </c>
      <c r="C69" s="146"/>
      <c r="D69" s="69"/>
      <c r="E69" s="4">
        <f>IF(D69=0,C69,IF($D$70=1,C69+5,IF(AND($D$70=2,D69=2),C69+5,IF($D$70=2,C69+2.5,IF($D$70&gt;=3,C69+(D69*2))))))</f>
        <v>0</v>
      </c>
      <c r="F69" s="3">
        <v>0.06</v>
      </c>
      <c r="G69" s="20">
        <f t="shared" si="3"/>
        <v>0</v>
      </c>
      <c r="H69" s="21"/>
    </row>
    <row r="70" spans="1:16" ht="15.75" x14ac:dyDescent="0.25">
      <c r="A70" s="7" t="s">
        <v>7</v>
      </c>
      <c r="B70" s="136"/>
      <c r="C70" s="9">
        <f>SUM(C58:C69)</f>
        <v>0</v>
      </c>
      <c r="D70" s="9">
        <f>SUM(D58:D65)</f>
        <v>0</v>
      </c>
      <c r="E70" s="68"/>
      <c r="F70" s="68"/>
      <c r="G70" s="30"/>
      <c r="H70" s="30"/>
      <c r="I70" s="186" t="str">
        <f>IF(C37=C70+C53+C87, ".", "Hier muss der gleiche Wert wie in der obersten Tabelle, welche zur Berechnung der Kontrollsumme dient, stehen.")</f>
        <v>.</v>
      </c>
    </row>
    <row r="71" spans="1:16" ht="15.75" x14ac:dyDescent="0.25">
      <c r="A71" s="7" t="s">
        <v>8</v>
      </c>
      <c r="B71" s="136"/>
      <c r="C71" s="141"/>
      <c r="D71" s="136"/>
      <c r="E71" s="145"/>
      <c r="F71" s="144"/>
      <c r="G71" s="24">
        <f>SUM(G58:G69)</f>
        <v>0</v>
      </c>
      <c r="H71" s="25"/>
    </row>
    <row r="72" spans="1:16" ht="15.75" x14ac:dyDescent="0.25">
      <c r="A72" s="65"/>
      <c r="B72" s="28"/>
      <c r="C72" s="28"/>
      <c r="D72" s="28"/>
      <c r="E72" s="31"/>
      <c r="F72" s="31"/>
      <c r="G72" s="66"/>
      <c r="H72" s="67"/>
    </row>
    <row r="73" spans="1:16" ht="30" customHeight="1" x14ac:dyDescent="0.3">
      <c r="A73" s="378" t="s">
        <v>183</v>
      </c>
      <c r="B73" s="378"/>
      <c r="C73" s="379"/>
      <c r="D73" s="379"/>
      <c r="E73" s="379"/>
      <c r="F73" s="379"/>
      <c r="G73" s="380"/>
      <c r="H73" s="380"/>
      <c r="I73" s="255"/>
      <c r="J73" s="256"/>
      <c r="K73" s="256"/>
      <c r="L73" s="256"/>
      <c r="M73" s="256"/>
      <c r="N73" s="256"/>
      <c r="O73" s="257"/>
      <c r="P73" s="30"/>
    </row>
    <row r="74" spans="1:16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  <c r="I74" s="251"/>
      <c r="J74" s="252"/>
      <c r="K74" s="252"/>
      <c r="L74" s="252"/>
      <c r="M74" s="252"/>
      <c r="N74" s="252"/>
      <c r="O74" s="253"/>
      <c r="P74" s="30"/>
    </row>
    <row r="75" spans="1:16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  <c r="I75" s="254"/>
      <c r="J75" s="254"/>
      <c r="K75" s="254"/>
      <c r="L75" s="254"/>
      <c r="M75" s="254"/>
      <c r="N75" s="254"/>
      <c r="O75" s="254"/>
      <c r="P75" s="30"/>
    </row>
    <row r="76" spans="1:16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  <c r="I76" s="254"/>
      <c r="J76" s="254"/>
      <c r="K76" s="254"/>
      <c r="L76" s="254"/>
      <c r="M76" s="254"/>
      <c r="N76" s="254"/>
      <c r="O76" s="254"/>
      <c r="P76" s="30"/>
    </row>
    <row r="77" spans="1:16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  <c r="I77" s="30"/>
      <c r="J77" s="30"/>
      <c r="K77" s="30"/>
      <c r="L77" s="30"/>
      <c r="M77" s="30"/>
      <c r="N77" s="30"/>
      <c r="O77" s="30"/>
      <c r="P77" s="30"/>
    </row>
    <row r="78" spans="1:16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  <c r="I78" s="248"/>
      <c r="J78" s="249"/>
      <c r="K78" s="249"/>
      <c r="L78" s="249"/>
      <c r="M78" s="249"/>
      <c r="N78" s="249"/>
      <c r="O78" s="249"/>
      <c r="P78" s="30"/>
    </row>
    <row r="79" spans="1:16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  <c r="I79" s="250"/>
      <c r="J79" s="250"/>
      <c r="K79" s="250"/>
      <c r="L79" s="250"/>
      <c r="M79" s="250"/>
      <c r="N79" s="250"/>
      <c r="O79" s="250"/>
      <c r="P79" s="30"/>
    </row>
    <row r="80" spans="1:16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  <c r="I80" s="30"/>
      <c r="J80" s="30"/>
      <c r="K80" s="30"/>
      <c r="L80" s="30"/>
      <c r="M80" s="30"/>
      <c r="N80" s="30"/>
      <c r="O80" s="30"/>
      <c r="P80" s="30"/>
    </row>
    <row r="81" spans="1:16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  <c r="I81" s="30"/>
      <c r="J81" s="30"/>
      <c r="K81" s="30"/>
      <c r="L81" s="30"/>
      <c r="M81" s="30"/>
      <c r="N81" s="30"/>
      <c r="O81" s="30"/>
      <c r="P81" s="30"/>
    </row>
    <row r="82" spans="1:16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16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16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16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16" ht="15.75" customHeight="1" x14ac:dyDescent="0.25">
      <c r="A86" s="6"/>
      <c r="B86" s="6">
        <v>50</v>
      </c>
      <c r="C86" s="146"/>
      <c r="D86" s="69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16" ht="15.75" x14ac:dyDescent="0.25">
      <c r="A87" s="7" t="s">
        <v>7</v>
      </c>
      <c r="B87" s="136"/>
      <c r="C87" s="9">
        <f>SUM(C75:C86)</f>
        <v>0</v>
      </c>
      <c r="D87" s="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16" ht="15.75" x14ac:dyDescent="0.25">
      <c r="A88" s="7" t="s">
        <v>8</v>
      </c>
      <c r="B88" s="136"/>
      <c r="C88" s="141"/>
      <c r="D88" s="136"/>
      <c r="E88" s="145"/>
      <c r="F88" s="144"/>
      <c r="G88" s="24">
        <f>SUM(G75:G86)</f>
        <v>0</v>
      </c>
      <c r="H88" s="25"/>
    </row>
    <row r="90" spans="1:16" x14ac:dyDescent="0.25">
      <c r="A90" s="410" t="s">
        <v>9</v>
      </c>
      <c r="B90" s="411"/>
      <c r="C90" s="411"/>
      <c r="D90" s="411"/>
      <c r="E90" s="411"/>
      <c r="F90" s="411"/>
      <c r="G90" s="412"/>
    </row>
    <row r="91" spans="1:16" x14ac:dyDescent="0.25">
      <c r="A91" s="413"/>
      <c r="B91" s="413"/>
      <c r="C91" s="413"/>
      <c r="D91" s="413"/>
      <c r="E91" s="413"/>
      <c r="F91" s="413"/>
      <c r="G91" s="413"/>
    </row>
    <row r="92" spans="1:16" x14ac:dyDescent="0.25">
      <c r="A92" s="413"/>
      <c r="B92" s="413"/>
      <c r="C92" s="413"/>
      <c r="D92" s="413"/>
      <c r="E92" s="413"/>
      <c r="F92" s="413"/>
      <c r="G92" s="413"/>
    </row>
    <row r="93" spans="1:16" ht="95.1" customHeight="1" x14ac:dyDescent="0.25">
      <c r="A93" s="414" t="s">
        <v>10</v>
      </c>
      <c r="B93" s="415"/>
      <c r="C93" s="415"/>
      <c r="D93" s="415"/>
      <c r="E93" s="415"/>
      <c r="F93" s="415"/>
      <c r="G93" s="415"/>
    </row>
    <row r="94" spans="1:16" x14ac:dyDescent="0.25">
      <c r="A94" s="416"/>
      <c r="B94" s="416"/>
      <c r="C94" s="416"/>
      <c r="D94" s="416"/>
      <c r="E94" s="416"/>
      <c r="F94" s="416"/>
      <c r="G94" s="416"/>
    </row>
    <row r="96" spans="1:16" ht="25.5" customHeight="1" x14ac:dyDescent="0.25">
      <c r="A96" s="394" t="s">
        <v>182</v>
      </c>
      <c r="B96" s="395"/>
      <c r="C96" s="395"/>
      <c r="D96" s="395"/>
      <c r="E96" s="395"/>
      <c r="F96" s="395"/>
      <c r="G96" s="395"/>
    </row>
    <row r="98" spans="7:7" x14ac:dyDescent="0.25">
      <c r="G98" s="108"/>
    </row>
  </sheetData>
  <sheetProtection algorithmName="SHA-512" hashValue="Qo0Du2Yhm0CE7ouObKr/wqhszVR+1FmB4RbhzjuvVr0mIyIkjowMOJM0bB9qZ0sb6cc6jeCPO9qRdo7G9IoqxA==" saltValue="1hA0hO5AqsF6jowjTSniLw==" spinCount="100000" sheet="1" objects="1" scenarios="1"/>
  <mergeCells count="43">
    <mergeCell ref="A43:H43"/>
    <mergeCell ref="A56:H56"/>
    <mergeCell ref="A40:H41"/>
    <mergeCell ref="A96:G96"/>
    <mergeCell ref="F35:G35"/>
    <mergeCell ref="C36:D36"/>
    <mergeCell ref="F36:G36"/>
    <mergeCell ref="A37:B37"/>
    <mergeCell ref="A73:H73"/>
    <mergeCell ref="C37:E37"/>
    <mergeCell ref="F37:G37"/>
    <mergeCell ref="C35:D35"/>
    <mergeCell ref="A90:G92"/>
    <mergeCell ref="A93:G94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C34:D34"/>
    <mergeCell ref="F34:G34"/>
    <mergeCell ref="A21:G21"/>
    <mergeCell ref="A23:F23"/>
    <mergeCell ref="A24:F24"/>
    <mergeCell ref="A25:F25"/>
    <mergeCell ref="A27:G27"/>
    <mergeCell ref="A28:G28"/>
    <mergeCell ref="A30:F30"/>
    <mergeCell ref="C32:D32"/>
    <mergeCell ref="F32:G32"/>
    <mergeCell ref="C33:D33"/>
    <mergeCell ref="F33:G33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98"/>
  <sheetViews>
    <sheetView view="pageLayout" topLeftCell="A48" zoomScaleNormal="100" workbookViewId="0">
      <selection activeCell="E67" sqref="E67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9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9" t="s">
        <v>45</v>
      </c>
      <c r="B5" s="19"/>
      <c r="C5" s="19"/>
      <c r="D5" s="19"/>
      <c r="E5" s="19"/>
      <c r="F5" s="340">
        <f>Deckblatt!F21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27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5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5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5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7" t="s">
        <v>7</v>
      </c>
      <c r="B53" s="136"/>
      <c r="C53" s="9">
        <f>SUM(C45:C52)</f>
        <v>0</v>
      </c>
      <c r="D53" s="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5" spans="1:9" x14ac:dyDescent="0.25">
      <c r="D55" s="30"/>
      <c r="E55" s="30"/>
      <c r="F55" s="30"/>
      <c r="G55" s="30"/>
      <c r="H55" s="30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  <c r="I66" s="30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  <c r="I67" s="30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  <c r="I68" s="30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  <c r="I69" s="30"/>
    </row>
    <row r="70" spans="1:9" ht="15.75" x14ac:dyDescent="0.25">
      <c r="A70" s="7" t="s">
        <v>7</v>
      </c>
      <c r="B70" s="136"/>
      <c r="C70" s="9">
        <f>SUM(C58:C69)</f>
        <v>0</v>
      </c>
      <c r="D70" s="137">
        <f>SUM(D58:D65)</f>
        <v>0</v>
      </c>
      <c r="E70" s="106"/>
      <c r="F70" s="68"/>
      <c r="G70" s="30"/>
      <c r="H70" s="30"/>
      <c r="I70" s="187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7" t="s">
        <v>8</v>
      </c>
      <c r="B71" s="136"/>
      <c r="C71" s="141"/>
      <c r="D71" s="142"/>
      <c r="E71" s="143"/>
      <c r="F71" s="144"/>
      <c r="G71" s="24">
        <f>SUM(G58:G69)</f>
        <v>0</v>
      </c>
      <c r="H71" s="25"/>
      <c r="I71" s="30"/>
    </row>
    <row r="72" spans="1:9" ht="15.75" x14ac:dyDescent="0.25">
      <c r="A72" s="135"/>
      <c r="B72" s="28"/>
      <c r="C72" s="28"/>
      <c r="D72" s="62"/>
      <c r="E72" s="64"/>
      <c r="F72" s="30"/>
      <c r="G72" s="66"/>
      <c r="H72" s="67"/>
      <c r="I72" s="30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419"/>
      <c r="H73" s="419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10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10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10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10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10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10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10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7" t="str">
        <f>IF(C87+C70+C53=C37, ".", "Hier muss der gleiche Wert wie in der obersten Tabelle, welche zur Berechnung der Kontrollsumme dient, stehen.")</f>
        <v>.</v>
      </c>
      <c r="J87" s="30"/>
    </row>
    <row r="88" spans="1:10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  <c r="I88" s="30"/>
      <c r="J88" s="30"/>
    </row>
    <row r="89" spans="1:10" x14ac:dyDescent="0.25">
      <c r="A89" s="374" t="s">
        <v>9</v>
      </c>
      <c r="B89" s="375"/>
      <c r="C89" s="375"/>
      <c r="D89" s="375"/>
      <c r="E89" s="375"/>
      <c r="F89" s="375"/>
      <c r="G89" s="376"/>
      <c r="H89" s="30"/>
      <c r="I89" s="30"/>
      <c r="J89" s="30"/>
    </row>
    <row r="90" spans="1:10" x14ac:dyDescent="0.25">
      <c r="A90" s="377"/>
      <c r="B90" s="377"/>
      <c r="C90" s="377"/>
      <c r="D90" s="377"/>
      <c r="E90" s="377"/>
      <c r="F90" s="377"/>
      <c r="G90" s="377"/>
      <c r="H90" s="30"/>
      <c r="I90" s="30"/>
      <c r="J90" s="30"/>
    </row>
    <row r="91" spans="1:10" x14ac:dyDescent="0.25">
      <c r="A91" s="377"/>
      <c r="B91" s="377"/>
      <c r="C91" s="377"/>
      <c r="D91" s="377"/>
      <c r="E91" s="377"/>
      <c r="F91" s="377"/>
      <c r="G91" s="377"/>
      <c r="H91" s="30"/>
      <c r="I91" s="30"/>
      <c r="J91" s="30"/>
    </row>
    <row r="92" spans="1:10" ht="80.099999999999994" customHeight="1" x14ac:dyDescent="0.25">
      <c r="A92" s="354" t="s">
        <v>10</v>
      </c>
      <c r="B92" s="355"/>
      <c r="C92" s="355"/>
      <c r="D92" s="355"/>
      <c r="E92" s="355"/>
      <c r="F92" s="355"/>
      <c r="G92" s="355"/>
      <c r="H92" s="30"/>
      <c r="I92" s="30"/>
      <c r="J92" s="30"/>
    </row>
    <row r="93" spans="1:10" x14ac:dyDescent="0.25">
      <c r="A93" s="356"/>
      <c r="B93" s="356"/>
      <c r="C93" s="356"/>
      <c r="D93" s="356"/>
      <c r="E93" s="356"/>
      <c r="F93" s="356"/>
      <c r="G93" s="356"/>
      <c r="H93" s="30"/>
      <c r="I93" s="30"/>
      <c r="J93" s="30"/>
    </row>
    <row r="94" spans="1:10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24" customHeight="1" x14ac:dyDescent="0.25">
      <c r="A95" s="417" t="s">
        <v>182</v>
      </c>
      <c r="B95" s="418"/>
      <c r="C95" s="418"/>
      <c r="D95" s="418"/>
      <c r="E95" s="418"/>
      <c r="F95" s="418"/>
      <c r="G95" s="418"/>
      <c r="H95" s="30"/>
      <c r="I95" s="30"/>
      <c r="J95" s="30"/>
    </row>
    <row r="96" spans="1:10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</row>
    <row r="97" spans="1:10" x14ac:dyDescent="0.25">
      <c r="A97" s="30"/>
      <c r="B97" s="30"/>
      <c r="C97" s="30"/>
      <c r="D97" s="30"/>
      <c r="E97" s="30"/>
      <c r="F97" s="30"/>
      <c r="G97" s="109"/>
      <c r="H97" s="30"/>
      <c r="I97" s="30"/>
      <c r="J97" s="30"/>
    </row>
    <row r="98" spans="1:10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</row>
  </sheetData>
  <sheetProtection algorithmName="SHA-512" hashValue="oWCvGVD52td5xrOmtN+912b39FJyl+QnvShhdAo8CGYfbvqsT5b0FEbbNeabPkdj865eTqPvFFIhUkefYJpgVA==" saltValue="/BYsiZ/dXsu3X/xQGt2Z8A==" spinCount="100000" sheet="1" objects="1" scenarios="1"/>
  <mergeCells count="43">
    <mergeCell ref="A95:G95"/>
    <mergeCell ref="C35:D35"/>
    <mergeCell ref="F35:G35"/>
    <mergeCell ref="C36:D36"/>
    <mergeCell ref="F36:G36"/>
    <mergeCell ref="A37:B37"/>
    <mergeCell ref="C37:E37"/>
    <mergeCell ref="F37:G37"/>
    <mergeCell ref="A73:H73"/>
    <mergeCell ref="A92:G93"/>
    <mergeCell ref="A43:H43"/>
    <mergeCell ref="A56:H56"/>
    <mergeCell ref="A89:G91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C34:D34"/>
    <mergeCell ref="F34:G34"/>
    <mergeCell ref="A21:G21"/>
    <mergeCell ref="A23:F23"/>
    <mergeCell ref="A24:F24"/>
    <mergeCell ref="A25:F25"/>
    <mergeCell ref="A27:G27"/>
    <mergeCell ref="A28:G28"/>
    <mergeCell ref="A30:F30"/>
    <mergeCell ref="C32:D32"/>
    <mergeCell ref="F32:G32"/>
    <mergeCell ref="C33:D33"/>
    <mergeCell ref="F33:G33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&amp;LVersion: Januar 2023&amp;CLandkreis Marburg-Biedenkopf
Bearbeitungsdatum: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K98"/>
  <sheetViews>
    <sheetView view="pageLayout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9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9" t="s">
        <v>46</v>
      </c>
      <c r="B5" s="19"/>
      <c r="C5" s="19"/>
      <c r="D5" s="19"/>
      <c r="E5" s="19"/>
      <c r="F5" s="340">
        <f>Deckblatt!H21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27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5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5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5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40">
        <f>SUM(D49:D52)</f>
        <v>0</v>
      </c>
      <c r="E53" s="61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42"/>
      <c r="E54" s="143"/>
      <c r="F54" s="144"/>
      <c r="G54" s="149">
        <f>SUM(G45:G52)</f>
        <v>0</v>
      </c>
      <c r="H54" s="25"/>
    </row>
    <row r="55" spans="1:9" x14ac:dyDescent="0.25">
      <c r="D55" s="51"/>
      <c r="E55" s="51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8" t="s">
        <v>7</v>
      </c>
      <c r="B70" s="138"/>
      <c r="C70" s="139">
        <f>SUM(C58:C69)</f>
        <v>0</v>
      </c>
      <c r="D70" s="139">
        <f>SUM(D58:D65)</f>
        <v>0</v>
      </c>
      <c r="E70" s="68"/>
      <c r="F70" s="68"/>
      <c r="G70" s="30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48" t="s">
        <v>8</v>
      </c>
      <c r="B71" s="136"/>
      <c r="C71" s="141"/>
      <c r="D71" s="136"/>
      <c r="E71" s="145"/>
      <c r="F71" s="144"/>
      <c r="G71" s="149">
        <f>SUM(G58:G69)</f>
        <v>0</v>
      </c>
      <c r="H71" s="25"/>
    </row>
    <row r="72" spans="1:9" ht="15.75" x14ac:dyDescent="0.25">
      <c r="A72" s="65"/>
      <c r="B72" s="28"/>
      <c r="C72" s="28"/>
      <c r="D72" s="28"/>
      <c r="E72" s="30"/>
      <c r="F72" s="30"/>
      <c r="G72" s="66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380"/>
      <c r="H73" s="380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7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  <c r="I88" s="30"/>
    </row>
    <row r="89" spans="1:9" x14ac:dyDescent="0.25">
      <c r="A89" s="420"/>
      <c r="B89" s="421"/>
      <c r="C89" s="421"/>
      <c r="D89" s="421"/>
      <c r="E89" s="421"/>
      <c r="F89" s="421"/>
      <c r="G89" s="422"/>
      <c r="H89" s="30"/>
      <c r="I89" s="30"/>
    </row>
    <row r="90" spans="1:9" x14ac:dyDescent="0.25">
      <c r="A90" s="374" t="s">
        <v>9</v>
      </c>
      <c r="B90" s="375"/>
      <c r="C90" s="375"/>
      <c r="D90" s="375"/>
      <c r="E90" s="375"/>
      <c r="F90" s="375"/>
      <c r="G90" s="376"/>
      <c r="H90" s="30"/>
      <c r="I90" s="30"/>
    </row>
    <row r="91" spans="1:9" x14ac:dyDescent="0.25">
      <c r="A91" s="377"/>
      <c r="B91" s="377"/>
      <c r="C91" s="377"/>
      <c r="D91" s="377"/>
      <c r="E91" s="377"/>
      <c r="F91" s="377"/>
      <c r="G91" s="377"/>
      <c r="H91" s="30"/>
      <c r="I91" s="30"/>
    </row>
    <row r="92" spans="1:9" x14ac:dyDescent="0.25">
      <c r="A92" s="377"/>
      <c r="B92" s="377"/>
      <c r="C92" s="377"/>
      <c r="D92" s="377"/>
      <c r="E92" s="377"/>
      <c r="F92" s="377"/>
      <c r="G92" s="377"/>
      <c r="H92" s="30"/>
      <c r="I92" s="30"/>
    </row>
    <row r="93" spans="1:9" ht="75" customHeight="1" x14ac:dyDescent="0.25">
      <c r="A93" s="354" t="s">
        <v>103</v>
      </c>
      <c r="B93" s="355"/>
      <c r="C93" s="355"/>
      <c r="D93" s="355"/>
      <c r="E93" s="355"/>
      <c r="F93" s="355"/>
      <c r="G93" s="355"/>
      <c r="H93" s="30"/>
      <c r="I93" s="30"/>
    </row>
    <row r="94" spans="1:9" x14ac:dyDescent="0.25">
      <c r="A94" s="356"/>
      <c r="B94" s="356"/>
      <c r="C94" s="356"/>
      <c r="D94" s="356"/>
      <c r="E94" s="356"/>
      <c r="F94" s="356"/>
      <c r="G94" s="356"/>
      <c r="H94" s="30"/>
      <c r="I94" s="30"/>
    </row>
    <row r="96" spans="1:9" ht="27.75" customHeight="1" x14ac:dyDescent="0.25">
      <c r="A96" s="394" t="s">
        <v>182</v>
      </c>
      <c r="B96" s="395"/>
      <c r="C96" s="395"/>
      <c r="D96" s="395"/>
      <c r="E96" s="395"/>
      <c r="F96" s="395"/>
      <c r="G96" s="395"/>
    </row>
    <row r="98" spans="7:7" x14ac:dyDescent="0.25">
      <c r="G98" s="108"/>
    </row>
  </sheetData>
  <sheetProtection algorithmName="SHA-512" hashValue="E8/cFOrEgQBG9Rcea8cDWfslBHdpENpM3Ud7ccEhdLc6NRLhYKkgWeyU8oTqunXl5YpFoBxqGtUP3paBdMjsXw==" saltValue="21WjpggHXZBlfypQCvnbHw==" spinCount="100000" sheet="1" objects="1" scenarios="1"/>
  <mergeCells count="44">
    <mergeCell ref="A96:G96"/>
    <mergeCell ref="C35:D35"/>
    <mergeCell ref="F35:G35"/>
    <mergeCell ref="C36:D36"/>
    <mergeCell ref="F36:G36"/>
    <mergeCell ref="A37:B37"/>
    <mergeCell ref="C37:E37"/>
    <mergeCell ref="F37:G37"/>
    <mergeCell ref="A73:H73"/>
    <mergeCell ref="A93:G94"/>
    <mergeCell ref="A43:H43"/>
    <mergeCell ref="A56:H56"/>
    <mergeCell ref="A89:G89"/>
    <mergeCell ref="A90:G92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C34:D34"/>
    <mergeCell ref="F34:G34"/>
    <mergeCell ref="C33:D33"/>
    <mergeCell ref="F33:G33"/>
    <mergeCell ref="A28:G28"/>
    <mergeCell ref="A30:F30"/>
    <mergeCell ref="C32:D32"/>
    <mergeCell ref="F32:G32"/>
    <mergeCell ref="A21:G21"/>
    <mergeCell ref="A23:F23"/>
    <mergeCell ref="A24:F24"/>
    <mergeCell ref="A25:F25"/>
    <mergeCell ref="A27:G2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K120"/>
  <sheetViews>
    <sheetView view="pageLayout" zoomScaleNormal="100" workbookViewId="0">
      <selection activeCell="A19" sqref="A19:G19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9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9" t="s">
        <v>38</v>
      </c>
      <c r="B5" s="19"/>
      <c r="C5" s="19"/>
      <c r="D5" s="19"/>
      <c r="E5" s="19"/>
      <c r="F5" s="340">
        <f>Deckblatt!J21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27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5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5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5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60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380"/>
      <c r="H73" s="380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  <c r="I88" s="107"/>
    </row>
    <row r="89" spans="1:9" x14ac:dyDescent="0.25">
      <c r="A89" s="423"/>
      <c r="B89" s="424"/>
      <c r="C89" s="424"/>
      <c r="D89" s="424"/>
      <c r="E89" s="424"/>
      <c r="F89" s="424"/>
      <c r="G89" s="425"/>
      <c r="H89" s="30"/>
    </row>
    <row r="90" spans="1:9" x14ac:dyDescent="0.25">
      <c r="A90" s="374" t="s">
        <v>9</v>
      </c>
      <c r="B90" s="375"/>
      <c r="C90" s="375"/>
      <c r="D90" s="375"/>
      <c r="E90" s="375"/>
      <c r="F90" s="375"/>
      <c r="G90" s="376"/>
      <c r="H90" s="30"/>
    </row>
    <row r="91" spans="1:9" x14ac:dyDescent="0.25">
      <c r="A91" s="377"/>
      <c r="B91" s="377"/>
      <c r="C91" s="377"/>
      <c r="D91" s="377"/>
      <c r="E91" s="377"/>
      <c r="F91" s="377"/>
      <c r="G91" s="377"/>
    </row>
    <row r="92" spans="1:9" x14ac:dyDescent="0.25">
      <c r="A92" s="377"/>
      <c r="B92" s="377"/>
      <c r="C92" s="377"/>
      <c r="D92" s="377"/>
      <c r="E92" s="377"/>
      <c r="F92" s="377"/>
      <c r="G92" s="377"/>
    </row>
    <row r="93" spans="1:9" x14ac:dyDescent="0.25">
      <c r="A93" s="30"/>
      <c r="B93" s="30"/>
      <c r="C93" s="30"/>
      <c r="D93" s="30"/>
      <c r="E93" s="30"/>
      <c r="F93" s="30"/>
      <c r="G93" s="30"/>
    </row>
    <row r="94" spans="1:9" ht="75" customHeight="1" x14ac:dyDescent="0.25">
      <c r="A94" s="354" t="s">
        <v>10</v>
      </c>
      <c r="B94" s="355"/>
      <c r="C94" s="355"/>
      <c r="D94" s="355"/>
      <c r="E94" s="355"/>
      <c r="F94" s="355"/>
      <c r="G94" s="355"/>
    </row>
    <row r="95" spans="1:9" x14ac:dyDescent="0.25">
      <c r="A95" s="356"/>
      <c r="B95" s="356"/>
      <c r="C95" s="356"/>
      <c r="D95" s="356"/>
      <c r="E95" s="356"/>
      <c r="F95" s="356"/>
      <c r="G95" s="356"/>
    </row>
    <row r="96" spans="1:9" x14ac:dyDescent="0.25">
      <c r="A96" s="30"/>
      <c r="B96" s="30"/>
      <c r="C96" s="30"/>
      <c r="D96" s="30"/>
      <c r="E96" s="30"/>
      <c r="F96" s="30"/>
      <c r="G96" s="110"/>
    </row>
    <row r="97" spans="1:7" ht="28.5" customHeight="1" x14ac:dyDescent="0.25">
      <c r="A97" s="394" t="s">
        <v>182</v>
      </c>
      <c r="B97" s="395"/>
      <c r="C97" s="395"/>
      <c r="D97" s="395"/>
      <c r="E97" s="395"/>
      <c r="F97" s="395"/>
      <c r="G97" s="395"/>
    </row>
    <row r="98" spans="1:7" x14ac:dyDescent="0.25">
      <c r="A98" s="30"/>
      <c r="B98" s="30"/>
      <c r="C98" s="30"/>
      <c r="D98" s="30"/>
      <c r="E98" s="30"/>
      <c r="F98" s="30"/>
      <c r="G98" s="30"/>
    </row>
    <row r="99" spans="1:7" x14ac:dyDescent="0.25">
      <c r="A99" s="30"/>
      <c r="B99" s="30"/>
      <c r="C99" s="30"/>
      <c r="D99" s="30"/>
      <c r="E99" s="30"/>
      <c r="F99" s="30"/>
      <c r="G99" s="108"/>
    </row>
    <row r="100" spans="1:7" x14ac:dyDescent="0.25">
      <c r="A100" s="30"/>
      <c r="B100" s="30"/>
      <c r="C100" s="30"/>
      <c r="D100" s="30"/>
      <c r="E100" s="30"/>
      <c r="F100" s="30"/>
      <c r="G100" s="30"/>
    </row>
    <row r="101" spans="1:7" x14ac:dyDescent="0.25">
      <c r="A101" s="30"/>
      <c r="B101" s="30"/>
      <c r="C101" s="30"/>
      <c r="D101" s="30"/>
      <c r="E101" s="30"/>
      <c r="F101" s="30"/>
      <c r="G101" s="30"/>
    </row>
    <row r="102" spans="1:7" x14ac:dyDescent="0.25">
      <c r="A102" s="30"/>
      <c r="B102" s="30"/>
      <c r="C102" s="30"/>
      <c r="D102" s="30"/>
      <c r="E102" s="30"/>
      <c r="F102" s="30"/>
      <c r="G102" s="30"/>
    </row>
    <row r="103" spans="1:7" x14ac:dyDescent="0.25">
      <c r="A103" s="30"/>
      <c r="B103" s="30"/>
      <c r="C103" s="30"/>
      <c r="D103" s="30"/>
      <c r="E103" s="30"/>
      <c r="F103" s="30"/>
      <c r="G103" s="30"/>
    </row>
    <row r="104" spans="1:7" x14ac:dyDescent="0.25">
      <c r="A104" s="30"/>
      <c r="B104" s="30"/>
      <c r="C104" s="30"/>
      <c r="D104" s="30"/>
      <c r="E104" s="30"/>
      <c r="F104" s="30"/>
      <c r="G104" s="30"/>
    </row>
    <row r="105" spans="1:7" x14ac:dyDescent="0.25">
      <c r="A105" s="30"/>
      <c r="B105" s="30"/>
      <c r="C105" s="30"/>
      <c r="D105" s="30"/>
      <c r="E105" s="30"/>
      <c r="F105" s="30"/>
      <c r="G105" s="30"/>
    </row>
    <row r="106" spans="1:7" x14ac:dyDescent="0.25">
      <c r="A106" s="30"/>
      <c r="B106" s="30"/>
      <c r="C106" s="30"/>
      <c r="D106" s="30"/>
      <c r="E106" s="30"/>
      <c r="F106" s="30"/>
      <c r="G106" s="30"/>
    </row>
    <row r="107" spans="1:7" x14ac:dyDescent="0.25">
      <c r="A107" s="30"/>
      <c r="B107" s="30"/>
      <c r="C107" s="30"/>
      <c r="D107" s="30"/>
      <c r="E107" s="30"/>
      <c r="F107" s="30"/>
      <c r="G107" s="30"/>
    </row>
    <row r="108" spans="1:7" x14ac:dyDescent="0.25">
      <c r="A108" s="30"/>
      <c r="B108" s="30"/>
      <c r="C108" s="30"/>
      <c r="D108" s="30"/>
      <c r="E108" s="30"/>
      <c r="F108" s="30"/>
      <c r="G108" s="30"/>
    </row>
    <row r="109" spans="1:7" x14ac:dyDescent="0.25">
      <c r="A109" s="30"/>
      <c r="B109" s="30"/>
      <c r="C109" s="30"/>
      <c r="D109" s="30"/>
      <c r="E109" s="30"/>
      <c r="F109" s="30"/>
      <c r="G109" s="30"/>
    </row>
    <row r="110" spans="1:7" x14ac:dyDescent="0.25">
      <c r="A110" s="30"/>
      <c r="B110" s="30"/>
      <c r="C110" s="30"/>
      <c r="D110" s="30"/>
      <c r="E110" s="30"/>
      <c r="F110" s="30"/>
      <c r="G110" s="30"/>
    </row>
    <row r="111" spans="1:7" x14ac:dyDescent="0.25">
      <c r="A111" s="30"/>
      <c r="B111" s="30"/>
      <c r="C111" s="30"/>
      <c r="D111" s="30"/>
      <c r="E111" s="30"/>
      <c r="F111" s="30"/>
      <c r="G111" s="30"/>
    </row>
    <row r="112" spans="1:7" x14ac:dyDescent="0.25">
      <c r="A112" s="30"/>
      <c r="B112" s="30"/>
      <c r="C112" s="30"/>
      <c r="D112" s="30"/>
      <c r="E112" s="30"/>
      <c r="F112" s="30"/>
      <c r="G112" s="30"/>
    </row>
    <row r="113" spans="1:7" x14ac:dyDescent="0.25">
      <c r="A113" s="30"/>
      <c r="B113" s="30"/>
      <c r="C113" s="30"/>
      <c r="D113" s="30"/>
      <c r="E113" s="30"/>
      <c r="F113" s="30"/>
      <c r="G113" s="30"/>
    </row>
    <row r="114" spans="1:7" x14ac:dyDescent="0.25">
      <c r="A114" s="30"/>
      <c r="B114" s="30"/>
      <c r="C114" s="30"/>
      <c r="D114" s="30"/>
      <c r="E114" s="30"/>
      <c r="F114" s="30"/>
      <c r="G114" s="30"/>
    </row>
    <row r="115" spans="1:7" x14ac:dyDescent="0.25">
      <c r="A115" s="30"/>
      <c r="B115" s="30"/>
      <c r="C115" s="30"/>
      <c r="D115" s="30"/>
      <c r="E115" s="30"/>
      <c r="F115" s="30"/>
      <c r="G115" s="30"/>
    </row>
    <row r="116" spans="1:7" x14ac:dyDescent="0.25">
      <c r="A116" s="30"/>
      <c r="B116" s="30"/>
      <c r="C116" s="30"/>
      <c r="D116" s="30"/>
      <c r="E116" s="30"/>
      <c r="F116" s="30"/>
      <c r="G116" s="30"/>
    </row>
    <row r="117" spans="1:7" x14ac:dyDescent="0.25">
      <c r="A117" s="30"/>
      <c r="B117" s="30"/>
      <c r="C117" s="30"/>
      <c r="D117" s="30"/>
      <c r="E117" s="30"/>
      <c r="F117" s="30"/>
      <c r="G117" s="30"/>
    </row>
    <row r="118" spans="1:7" x14ac:dyDescent="0.25">
      <c r="A118" s="30"/>
      <c r="B118" s="30"/>
      <c r="C118" s="30"/>
      <c r="D118" s="30"/>
      <c r="E118" s="30"/>
      <c r="F118" s="30"/>
      <c r="G118" s="30"/>
    </row>
    <row r="119" spans="1:7" x14ac:dyDescent="0.25">
      <c r="A119" s="30"/>
      <c r="B119" s="30"/>
      <c r="C119" s="30"/>
      <c r="D119" s="30"/>
      <c r="E119" s="30"/>
      <c r="F119" s="30"/>
      <c r="G119" s="30"/>
    </row>
    <row r="120" spans="1:7" x14ac:dyDescent="0.25">
      <c r="A120" s="30"/>
      <c r="B120" s="30"/>
      <c r="C120" s="30"/>
      <c r="D120" s="30"/>
      <c r="E120" s="30"/>
      <c r="F120" s="30"/>
      <c r="G120" s="30"/>
    </row>
  </sheetData>
  <sheetProtection algorithmName="SHA-512" hashValue="yZud3TV03WK2Mfi5edKj76SMBjNKcQs8YAZUszQOtP2WEW1bRte3VmjxktRGNhrsv1DQy1hW4bD2MyXssTUuEQ==" saltValue="GMNJcDQI/nptE9OBqPtx8g==" spinCount="100000" sheet="1" objects="1" scenarios="1"/>
  <mergeCells count="44">
    <mergeCell ref="A97:G97"/>
    <mergeCell ref="D11:E11"/>
    <mergeCell ref="D12:E12"/>
    <mergeCell ref="D13:E13"/>
    <mergeCell ref="A15:B15"/>
    <mergeCell ref="F36:G36"/>
    <mergeCell ref="A37:B37"/>
    <mergeCell ref="C37:E37"/>
    <mergeCell ref="A73:H73"/>
    <mergeCell ref="F37:G37"/>
    <mergeCell ref="A94:G95"/>
    <mergeCell ref="A43:H43"/>
    <mergeCell ref="A56:H56"/>
    <mergeCell ref="A89:G89"/>
    <mergeCell ref="A90:G92"/>
    <mergeCell ref="A1:G1"/>
    <mergeCell ref="F5:G5"/>
    <mergeCell ref="A19:G19"/>
    <mergeCell ref="A20:G20"/>
    <mergeCell ref="C34:D34"/>
    <mergeCell ref="F34:G34"/>
    <mergeCell ref="A21:G21"/>
    <mergeCell ref="A23:F23"/>
    <mergeCell ref="A24:F24"/>
    <mergeCell ref="A25:F25"/>
    <mergeCell ref="A27:G27"/>
    <mergeCell ref="A7:E7"/>
    <mergeCell ref="D8:E8"/>
    <mergeCell ref="D9:E9"/>
    <mergeCell ref="D10:E10"/>
    <mergeCell ref="A28:G28"/>
    <mergeCell ref="B2:C2"/>
    <mergeCell ref="A4:G4"/>
    <mergeCell ref="A40:H41"/>
    <mergeCell ref="I32:K32"/>
    <mergeCell ref="I37:K37"/>
    <mergeCell ref="C35:D35"/>
    <mergeCell ref="F35:G35"/>
    <mergeCell ref="C36:D36"/>
    <mergeCell ref="A30:F30"/>
    <mergeCell ref="C32:D32"/>
    <mergeCell ref="F32:G32"/>
    <mergeCell ref="C33:D33"/>
    <mergeCell ref="F33:G33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150"/>
  <sheetViews>
    <sheetView view="pageLayout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98" t="s">
        <v>189</v>
      </c>
      <c r="B1" s="399"/>
      <c r="C1" s="399"/>
      <c r="D1" s="399"/>
      <c r="E1" s="399"/>
      <c r="F1" s="399"/>
      <c r="G1" s="399"/>
      <c r="H1" s="19"/>
    </row>
    <row r="2" spans="1:8" ht="21" x14ac:dyDescent="0.35">
      <c r="A2" s="225"/>
      <c r="B2" s="393" t="s">
        <v>188</v>
      </c>
      <c r="C2" s="393"/>
      <c r="D2" s="228">
        <f>Deckblatt!D6</f>
        <v>0</v>
      </c>
      <c r="E2" s="225"/>
      <c r="F2" s="225"/>
      <c r="G2" s="225"/>
      <c r="H2" s="35"/>
    </row>
    <row r="3" spans="1:8" ht="21" x14ac:dyDescent="0.35">
      <c r="A3" s="226"/>
      <c r="B3" s="229"/>
      <c r="C3" s="229"/>
      <c r="D3" s="227"/>
      <c r="E3" s="226"/>
      <c r="F3" s="226"/>
      <c r="G3" s="226"/>
      <c r="H3" s="35"/>
    </row>
    <row r="4" spans="1:8" ht="15.75" x14ac:dyDescent="0.25">
      <c r="A4" s="400" t="s">
        <v>33</v>
      </c>
      <c r="B4" s="401"/>
      <c r="C4" s="401"/>
      <c r="D4" s="401"/>
      <c r="E4" s="401"/>
      <c r="F4" s="401"/>
      <c r="G4" s="401"/>
      <c r="H4" s="35"/>
    </row>
    <row r="5" spans="1:8" x14ac:dyDescent="0.25">
      <c r="A5" s="19" t="s">
        <v>47</v>
      </c>
      <c r="B5" s="19"/>
      <c r="C5" s="19"/>
      <c r="D5" s="19"/>
      <c r="E5" s="19"/>
      <c r="F5" s="340">
        <f>Deckblatt!B23</f>
        <v>0</v>
      </c>
      <c r="G5" s="340"/>
      <c r="H5" s="36"/>
    </row>
    <row r="6" spans="1:8" x14ac:dyDescent="0.25">
      <c r="A6" s="170"/>
      <c r="B6" s="170"/>
      <c r="C6" s="170"/>
      <c r="D6" s="170"/>
      <c r="E6" s="170"/>
      <c r="F6" s="36"/>
      <c r="G6" s="36"/>
      <c r="H6" s="36"/>
    </row>
    <row r="7" spans="1:8" x14ac:dyDescent="0.25">
      <c r="A7" s="407" t="s">
        <v>148</v>
      </c>
      <c r="B7" s="407"/>
      <c r="C7" s="407"/>
      <c r="D7" s="407"/>
      <c r="E7" s="407"/>
      <c r="F7" s="36"/>
      <c r="G7" s="36"/>
      <c r="H7" s="36"/>
    </row>
    <row r="8" spans="1:8" x14ac:dyDescent="0.25">
      <c r="A8" s="171" t="s">
        <v>149</v>
      </c>
      <c r="B8" s="171" t="s">
        <v>14</v>
      </c>
      <c r="C8" s="171" t="s">
        <v>150</v>
      </c>
      <c r="D8" s="408" t="s">
        <v>158</v>
      </c>
      <c r="E8" s="408"/>
      <c r="F8" s="36"/>
      <c r="G8" s="36"/>
      <c r="H8" s="36"/>
    </row>
    <row r="9" spans="1:8" x14ac:dyDescent="0.25">
      <c r="A9" s="264"/>
      <c r="B9" s="264"/>
      <c r="C9" s="264"/>
      <c r="D9" s="409"/>
      <c r="E9" s="409"/>
      <c r="F9" s="36"/>
      <c r="G9" s="36"/>
      <c r="H9" s="36"/>
    </row>
    <row r="10" spans="1:8" x14ac:dyDescent="0.25">
      <c r="A10" s="264"/>
      <c r="B10" s="264"/>
      <c r="C10" s="264"/>
      <c r="D10" s="409"/>
      <c r="E10" s="409"/>
      <c r="F10" s="36"/>
      <c r="G10" s="36"/>
      <c r="H10" s="36"/>
    </row>
    <row r="11" spans="1:8" x14ac:dyDescent="0.25">
      <c r="A11" s="264"/>
      <c r="B11" s="264"/>
      <c r="C11" s="264"/>
      <c r="D11" s="409"/>
      <c r="E11" s="409"/>
      <c r="F11" s="36"/>
      <c r="G11" s="36"/>
      <c r="H11" s="36"/>
    </row>
    <row r="12" spans="1:8" x14ac:dyDescent="0.25">
      <c r="A12" s="264"/>
      <c r="B12" s="264"/>
      <c r="C12" s="264"/>
      <c r="D12" s="409"/>
      <c r="E12" s="409"/>
      <c r="F12" s="36"/>
      <c r="G12" s="36"/>
      <c r="H12" s="36"/>
    </row>
    <row r="13" spans="1:8" x14ac:dyDescent="0.25">
      <c r="A13" s="264"/>
      <c r="B13" s="264"/>
      <c r="C13" s="264"/>
      <c r="D13" s="409"/>
      <c r="E13" s="409"/>
      <c r="F13" s="36"/>
      <c r="G13" s="36"/>
      <c r="H13" s="36"/>
    </row>
    <row r="14" spans="1:8" x14ac:dyDescent="0.25">
      <c r="A14" s="170"/>
      <c r="B14" s="170"/>
      <c r="C14" s="170"/>
      <c r="D14" s="170"/>
      <c r="E14" s="170"/>
      <c r="F14" s="36"/>
      <c r="G14" s="36"/>
      <c r="H14" s="36"/>
    </row>
    <row r="15" spans="1:8" x14ac:dyDescent="0.25">
      <c r="A15" s="408" t="s">
        <v>181</v>
      </c>
      <c r="B15" s="408"/>
      <c r="C15" s="170"/>
      <c r="D15" s="170"/>
      <c r="E15" s="170"/>
      <c r="F15" s="36"/>
      <c r="G15" s="36"/>
      <c r="H15" s="36"/>
    </row>
    <row r="16" spans="1:8" x14ac:dyDescent="0.25">
      <c r="A16" s="172" t="s">
        <v>151</v>
      </c>
      <c r="B16" s="170"/>
      <c r="C16" s="170"/>
      <c r="D16" s="170"/>
      <c r="E16" s="170"/>
      <c r="F16" s="36"/>
      <c r="G16" s="36"/>
      <c r="H16" s="36"/>
    </row>
    <row r="17" spans="1:11" x14ac:dyDescent="0.25">
      <c r="A17" s="172" t="s">
        <v>152</v>
      </c>
      <c r="B17" s="170"/>
      <c r="C17" s="170"/>
      <c r="D17" s="170"/>
      <c r="E17" s="170"/>
      <c r="F17" s="36"/>
      <c r="G17" s="36"/>
      <c r="H17" s="36"/>
    </row>
    <row r="18" spans="1:11" x14ac:dyDescent="0.25">
      <c r="A18" s="170"/>
      <c r="B18" s="170"/>
      <c r="C18" s="170"/>
      <c r="D18" s="170"/>
      <c r="E18" s="170"/>
      <c r="F18" s="36"/>
      <c r="G18" s="36"/>
      <c r="H18" s="36"/>
    </row>
    <row r="19" spans="1:11" ht="24.95" customHeight="1" x14ac:dyDescent="0.3">
      <c r="A19" s="402" t="s">
        <v>21</v>
      </c>
      <c r="B19" s="403"/>
      <c r="C19" s="403"/>
      <c r="D19" s="403"/>
      <c r="E19" s="403"/>
      <c r="F19" s="403"/>
      <c r="G19" s="403"/>
      <c r="H19" s="27"/>
    </row>
    <row r="20" spans="1:11" ht="20.100000000000001" customHeight="1" x14ac:dyDescent="0.35">
      <c r="A20" s="404" t="s">
        <v>22</v>
      </c>
      <c r="B20" s="405"/>
      <c r="C20" s="405"/>
      <c r="D20" s="405"/>
      <c r="E20" s="405"/>
      <c r="F20" s="405"/>
      <c r="G20" s="405"/>
      <c r="H20" s="38"/>
    </row>
    <row r="21" spans="1:11" ht="20.100000000000001" customHeight="1" x14ac:dyDescent="0.35">
      <c r="A21" s="406" t="s">
        <v>23</v>
      </c>
      <c r="B21" s="406"/>
      <c r="C21" s="406"/>
      <c r="D21" s="406"/>
      <c r="E21" s="406"/>
      <c r="F21" s="406"/>
      <c r="G21" s="40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87" t="s">
        <v>26</v>
      </c>
      <c r="B23" s="387"/>
      <c r="C23" s="387"/>
      <c r="D23" s="387"/>
      <c r="E23" s="387"/>
      <c r="F23" s="387"/>
      <c r="G23" s="16"/>
    </row>
    <row r="24" spans="1:11" ht="15.75" customHeight="1" x14ac:dyDescent="0.25">
      <c r="A24" s="387" t="s">
        <v>27</v>
      </c>
      <c r="B24" s="387"/>
      <c r="C24" s="387"/>
      <c r="D24" s="387"/>
      <c r="E24" s="387"/>
      <c r="F24" s="387"/>
      <c r="G24" s="16"/>
    </row>
    <row r="25" spans="1:11" ht="15.75" customHeight="1" x14ac:dyDescent="0.25">
      <c r="A25" s="387" t="s">
        <v>28</v>
      </c>
      <c r="B25" s="387"/>
      <c r="C25" s="387"/>
      <c r="D25" s="387"/>
      <c r="E25" s="387"/>
      <c r="F25" s="387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87" t="s">
        <v>29</v>
      </c>
      <c r="B27" s="387"/>
      <c r="C27" s="387"/>
      <c r="D27" s="387"/>
      <c r="E27" s="387"/>
      <c r="F27" s="387"/>
      <c r="G27" s="387"/>
    </row>
    <row r="28" spans="1:11" ht="15.75" customHeight="1" x14ac:dyDescent="0.25">
      <c r="A28" s="387" t="s">
        <v>30</v>
      </c>
      <c r="B28" s="387"/>
      <c r="C28" s="387"/>
      <c r="D28" s="387"/>
      <c r="E28" s="387"/>
      <c r="F28" s="387"/>
      <c r="G28" s="387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88" t="s">
        <v>24</v>
      </c>
      <c r="B30" s="388"/>
      <c r="C30" s="388"/>
      <c r="D30" s="388"/>
      <c r="E30" s="388"/>
      <c r="F30" s="388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2"/>
      <c r="B32" s="15" t="s">
        <v>15</v>
      </c>
      <c r="C32" s="389" t="s">
        <v>25</v>
      </c>
      <c r="D32" s="390"/>
      <c r="E32" s="14" t="s">
        <v>16</v>
      </c>
      <c r="F32" s="389" t="s">
        <v>31</v>
      </c>
      <c r="G32" s="391"/>
      <c r="I32" s="396" t="str">
        <f>IF(C33+C34+C35+C36=0, "Bitte Tabelle ausfüllen!", ".")</f>
        <v>Bitte Tabelle ausfüllen!</v>
      </c>
      <c r="J32" s="396"/>
      <c r="K32" s="396"/>
    </row>
    <row r="33" spans="1:11" ht="15.75" customHeight="1" x14ac:dyDescent="0.25">
      <c r="A33" s="10" t="s">
        <v>17</v>
      </c>
      <c r="B33" s="10">
        <v>2.5</v>
      </c>
      <c r="C33" s="357"/>
      <c r="D33" s="358"/>
      <c r="E33" s="54"/>
      <c r="F33" s="359">
        <f>(B33*C33)+(B33*E33*2)</f>
        <v>0</v>
      </c>
      <c r="G33" s="360"/>
    </row>
    <row r="34" spans="1:11" ht="15.75" customHeight="1" x14ac:dyDescent="0.25">
      <c r="A34" s="10" t="s">
        <v>18</v>
      </c>
      <c r="B34" s="10">
        <v>1.5</v>
      </c>
      <c r="C34" s="357"/>
      <c r="D34" s="358"/>
      <c r="E34" s="54"/>
      <c r="F34" s="359">
        <f>(B34*C34)+(B34*E34*2)</f>
        <v>0</v>
      </c>
      <c r="G34" s="360"/>
    </row>
    <row r="35" spans="1:11" ht="15.75" customHeight="1" x14ac:dyDescent="0.25">
      <c r="A35" s="10" t="s">
        <v>19</v>
      </c>
      <c r="B35" s="10">
        <v>1</v>
      </c>
      <c r="C35" s="357"/>
      <c r="D35" s="358"/>
      <c r="E35" s="54"/>
      <c r="F35" s="359">
        <f>(B35*C35)+(B35*E35*3)</f>
        <v>0</v>
      </c>
      <c r="G35" s="360"/>
    </row>
    <row r="36" spans="1:11" ht="15.75" customHeight="1" x14ac:dyDescent="0.25">
      <c r="A36" s="10" t="s">
        <v>20</v>
      </c>
      <c r="B36" s="10">
        <v>1</v>
      </c>
      <c r="C36" s="357"/>
      <c r="D36" s="358"/>
      <c r="E36" s="59"/>
      <c r="F36" s="359">
        <f>(B36*C36)+((B36+2)*E36)</f>
        <v>0</v>
      </c>
      <c r="G36" s="360"/>
    </row>
    <row r="37" spans="1:11" ht="15.75" customHeight="1" x14ac:dyDescent="0.25">
      <c r="A37" s="361" t="s">
        <v>32</v>
      </c>
      <c r="B37" s="362"/>
      <c r="C37" s="363">
        <f>SUM(C33:D36)+SUM(E33:E36)</f>
        <v>0</v>
      </c>
      <c r="D37" s="364"/>
      <c r="E37" s="365"/>
      <c r="F37" s="366">
        <f>SUM(F33:F36)</f>
        <v>0</v>
      </c>
      <c r="G37" s="367"/>
      <c r="I37" s="397" t="str">
        <f>IF(F37&gt;25, "Bitte prüfen oder erläutern!", ".")</f>
        <v>.</v>
      </c>
      <c r="J37" s="397"/>
      <c r="K37" s="397"/>
    </row>
    <row r="38" spans="1:11" ht="15.75" customHeight="1" x14ac:dyDescent="0.25">
      <c r="A38" s="220"/>
      <c r="B38" s="220"/>
      <c r="C38" s="220"/>
      <c r="D38" s="220"/>
      <c r="E38" s="33">
        <f>SUM(E33:E36)</f>
        <v>0</v>
      </c>
      <c r="F38" s="220"/>
    </row>
    <row r="39" spans="1:11" ht="15.75" thickBot="1" x14ac:dyDescent="0.3"/>
    <row r="40" spans="1:11" ht="15" customHeight="1" x14ac:dyDescent="0.25">
      <c r="A40" s="381" t="s">
        <v>190</v>
      </c>
      <c r="B40" s="382"/>
      <c r="C40" s="382"/>
      <c r="D40" s="382"/>
      <c r="E40" s="382"/>
      <c r="F40" s="382"/>
      <c r="G40" s="382"/>
      <c r="H40" s="383"/>
    </row>
    <row r="41" spans="1:11" ht="15.75" thickBot="1" x14ac:dyDescent="0.3">
      <c r="A41" s="384"/>
      <c r="B41" s="385"/>
      <c r="C41" s="385"/>
      <c r="D41" s="385"/>
      <c r="E41" s="385"/>
      <c r="F41" s="385"/>
      <c r="G41" s="385"/>
      <c r="H41" s="386"/>
    </row>
    <row r="42" spans="1:11" x14ac:dyDescent="0.25">
      <c r="A42" s="221"/>
      <c r="B42" s="222"/>
      <c r="C42" s="222"/>
      <c r="D42" s="222"/>
      <c r="E42" s="222"/>
      <c r="F42" s="222"/>
      <c r="G42" s="222"/>
      <c r="H42" s="222"/>
      <c r="I42" s="107"/>
    </row>
    <row r="43" spans="1:11" ht="18.75" x14ac:dyDescent="0.3">
      <c r="A43" s="368" t="s">
        <v>202</v>
      </c>
      <c r="B43" s="368"/>
      <c r="C43" s="369"/>
      <c r="D43" s="369"/>
      <c r="E43" s="369"/>
      <c r="F43" s="369"/>
      <c r="G43" s="370"/>
      <c r="H43" s="370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5"/>
      <c r="D45" s="55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5"/>
      <c r="D46" s="55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5"/>
      <c r="D47" s="55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6"/>
      <c r="D48" s="56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6"/>
      <c r="D49" s="56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6"/>
      <c r="D50" s="56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6"/>
      <c r="D51" s="56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6"/>
      <c r="D52" s="265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8"/>
      <c r="C53" s="139">
        <f>SUM(C45:C52)</f>
        <v>0</v>
      </c>
      <c r="D53" s="139">
        <f>SUM(D45:D52)</f>
        <v>0</v>
      </c>
      <c r="E53" s="29"/>
      <c r="F53" s="29"/>
      <c r="G53" s="34"/>
      <c r="H53" s="34"/>
      <c r="I53" s="186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8" t="s">
        <v>8</v>
      </c>
      <c r="B54" s="136"/>
      <c r="C54" s="141"/>
      <c r="D54" s="136"/>
      <c r="E54" s="145"/>
      <c r="F54" s="144"/>
      <c r="G54" s="149">
        <f>SUM(G45:G52)</f>
        <v>0</v>
      </c>
      <c r="H54" s="25"/>
    </row>
    <row r="56" spans="1:9" ht="18.75" x14ac:dyDescent="0.3">
      <c r="A56" s="371" t="s">
        <v>203</v>
      </c>
      <c r="B56" s="371"/>
      <c r="C56" s="372"/>
      <c r="D56" s="372"/>
      <c r="E56" s="372"/>
      <c r="F56" s="372"/>
      <c r="G56" s="373"/>
      <c r="H56" s="373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6"/>
      <c r="D58" s="56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6"/>
      <c r="D59" s="56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6"/>
      <c r="D60" s="56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6"/>
      <c r="D61" s="56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6"/>
      <c r="D62" s="56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6"/>
      <c r="D63" s="56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6"/>
      <c r="D64" s="56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6"/>
      <c r="D65" s="56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6"/>
      <c r="D66" s="69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6"/>
      <c r="D67" s="69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6"/>
      <c r="D68" s="69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6"/>
      <c r="D69" s="147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51" t="s">
        <v>7</v>
      </c>
      <c r="B70" s="152"/>
      <c r="C70" s="153">
        <f>SUM(C58:C69)</f>
        <v>0</v>
      </c>
      <c r="D70" s="140">
        <f>SUM(D58:D65)</f>
        <v>0</v>
      </c>
      <c r="E70" s="106"/>
      <c r="F70" s="106"/>
      <c r="G70" s="64"/>
      <c r="H70" s="30"/>
      <c r="I70" s="186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4" t="s">
        <v>8</v>
      </c>
      <c r="B71" s="142"/>
      <c r="C71" s="155"/>
      <c r="D71" s="142"/>
      <c r="E71" s="143"/>
      <c r="F71" s="156"/>
      <c r="G71" s="157">
        <f>SUM(G58:G69)</f>
        <v>0</v>
      </c>
      <c r="H71" s="25"/>
    </row>
    <row r="72" spans="1:9" ht="15.75" x14ac:dyDescent="0.25">
      <c r="A72" s="150"/>
      <c r="B72" s="62"/>
      <c r="C72" s="62"/>
      <c r="D72" s="62"/>
      <c r="E72" s="64"/>
      <c r="F72" s="64"/>
      <c r="G72" s="70"/>
      <c r="H72" s="67"/>
    </row>
    <row r="73" spans="1:9" ht="30" customHeight="1" x14ac:dyDescent="0.3">
      <c r="A73" s="378" t="s">
        <v>183</v>
      </c>
      <c r="B73" s="378"/>
      <c r="C73" s="379"/>
      <c r="D73" s="379"/>
      <c r="E73" s="379"/>
      <c r="F73" s="379"/>
      <c r="G73" s="419"/>
      <c r="H73" s="419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6"/>
      <c r="D75" s="56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6"/>
      <c r="D76" s="56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6"/>
      <c r="D77" s="56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6"/>
      <c r="D78" s="56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6"/>
      <c r="D79" s="56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6"/>
      <c r="D80" s="56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6"/>
      <c r="D81" s="56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6"/>
      <c r="D82" s="56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6"/>
      <c r="D83" s="69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6"/>
      <c r="D84" s="69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6"/>
      <c r="D85" s="69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6"/>
      <c r="D86" s="147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8"/>
      <c r="C87" s="139">
        <f>SUM(C75:C86)</f>
        <v>0</v>
      </c>
      <c r="D87" s="139">
        <f>SUM(D75:D82)</f>
        <v>0</v>
      </c>
      <c r="E87" s="68"/>
      <c r="F87" s="68"/>
      <c r="G87" s="30"/>
      <c r="H87" s="30"/>
      <c r="I87" s="186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8" t="s">
        <v>8</v>
      </c>
      <c r="B88" s="136"/>
      <c r="C88" s="141"/>
      <c r="D88" s="136"/>
      <c r="E88" s="145"/>
      <c r="F88" s="144"/>
      <c r="G88" s="149">
        <f>SUM(G75:G86)</f>
        <v>0</v>
      </c>
      <c r="H88" s="25"/>
    </row>
    <row r="89" spans="1:9" x14ac:dyDescent="0.25">
      <c r="A89" s="423"/>
      <c r="B89" s="423"/>
      <c r="C89" s="423"/>
      <c r="D89" s="423"/>
      <c r="E89" s="423"/>
      <c r="F89" s="423"/>
      <c r="G89" s="423"/>
      <c r="H89" s="30"/>
      <c r="I89" s="30"/>
    </row>
    <row r="90" spans="1:9" x14ac:dyDescent="0.25">
      <c r="A90" s="374" t="s">
        <v>9</v>
      </c>
      <c r="B90" s="374"/>
      <c r="C90" s="374"/>
      <c r="D90" s="374"/>
      <c r="E90" s="374"/>
      <c r="F90" s="374"/>
      <c r="G90" s="374"/>
      <c r="H90" s="30"/>
      <c r="I90" s="30"/>
    </row>
    <row r="91" spans="1:9" x14ac:dyDescent="0.25">
      <c r="A91" s="374"/>
      <c r="B91" s="374"/>
      <c r="C91" s="374"/>
      <c r="D91" s="374"/>
      <c r="E91" s="374"/>
      <c r="F91" s="374"/>
      <c r="G91" s="374"/>
      <c r="H91" s="30"/>
      <c r="I91" s="30"/>
    </row>
    <row r="92" spans="1:9" x14ac:dyDescent="0.25">
      <c r="A92" s="374"/>
      <c r="B92" s="374"/>
      <c r="C92" s="374"/>
      <c r="D92" s="374"/>
      <c r="E92" s="374"/>
      <c r="F92" s="374"/>
      <c r="G92" s="374"/>
      <c r="H92" s="30"/>
      <c r="I92" s="30"/>
    </row>
    <row r="93" spans="1:9" ht="75" customHeight="1" x14ac:dyDescent="0.25">
      <c r="A93" s="354" t="s">
        <v>10</v>
      </c>
      <c r="B93" s="354"/>
      <c r="C93" s="354"/>
      <c r="D93" s="354"/>
      <c r="E93" s="354"/>
      <c r="F93" s="354"/>
      <c r="G93" s="354"/>
      <c r="H93" s="30"/>
      <c r="I93" s="30"/>
    </row>
    <row r="94" spans="1:9" x14ac:dyDescent="0.25">
      <c r="A94" s="354"/>
      <c r="B94" s="354"/>
      <c r="C94" s="354"/>
      <c r="D94" s="354"/>
      <c r="E94" s="354"/>
      <c r="F94" s="354"/>
      <c r="G94" s="354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30.75" customHeight="1" x14ac:dyDescent="0.25">
      <c r="A96" s="394" t="s">
        <v>182</v>
      </c>
      <c r="B96" s="395"/>
      <c r="C96" s="395"/>
      <c r="D96" s="395"/>
      <c r="E96" s="395"/>
      <c r="F96" s="395"/>
      <c r="G96" s="395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H07SehOR465xtTb6YubpZgpOLmOrUbArKo6xiFYoOLPhP84VVwZY1Uc3PinhPNsbkoXYcfjo9YyhjCiVyqxOPA==" saltValue="xbW3kGLJXGGlfb0ZH/Mzuw==" spinCount="100000" sheet="1" objects="1" scenarios="1"/>
  <mergeCells count="44">
    <mergeCell ref="A96:G96"/>
    <mergeCell ref="C35:D35"/>
    <mergeCell ref="F35:G35"/>
    <mergeCell ref="C36:D36"/>
    <mergeCell ref="F36:G36"/>
    <mergeCell ref="A37:B37"/>
    <mergeCell ref="C37:E37"/>
    <mergeCell ref="F37:G37"/>
    <mergeCell ref="A73:H73"/>
    <mergeCell ref="A93:G94"/>
    <mergeCell ref="A43:H43"/>
    <mergeCell ref="A56:H56"/>
    <mergeCell ref="A89:G89"/>
    <mergeCell ref="A90:G92"/>
    <mergeCell ref="A40:H41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I32:K32"/>
    <mergeCell ref="I37:K37"/>
    <mergeCell ref="C34:D34"/>
    <mergeCell ref="F34:G34"/>
    <mergeCell ref="C33:D33"/>
    <mergeCell ref="F33:G33"/>
    <mergeCell ref="A28:G28"/>
    <mergeCell ref="A30:F30"/>
    <mergeCell ref="C32:D32"/>
    <mergeCell ref="F32:G32"/>
    <mergeCell ref="A21:G21"/>
    <mergeCell ref="A23:F23"/>
    <mergeCell ref="A24:F24"/>
    <mergeCell ref="A25:F25"/>
    <mergeCell ref="A27:G27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Anleitung</vt:lpstr>
      <vt:lpstr>Deckblatt</vt:lpstr>
      <vt:lpstr>Summenblatt</vt:lpstr>
      <vt:lpstr>Gruppe 1</vt:lpstr>
      <vt:lpstr>Gruppe 2</vt:lpstr>
      <vt:lpstr>Gruppe 3</vt:lpstr>
      <vt:lpstr>Gruppe 4</vt:lpstr>
      <vt:lpstr>Gruppe 5</vt:lpstr>
      <vt:lpstr>Gruppe 6</vt:lpstr>
      <vt:lpstr>Gruppe 7</vt:lpstr>
      <vt:lpstr>Gruppe 8</vt:lpstr>
      <vt:lpstr>Gruppe 9</vt:lpstr>
      <vt:lpstr>Gruppe 10</vt:lpstr>
      <vt:lpstr>Personal</vt:lpstr>
      <vt:lpstr>Unterschrift</vt:lpstr>
    </vt:vector>
  </TitlesOfParts>
  <Company>Kreisausschuss des Landkreises Marburg-Biedenkopf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Opdenhövel, Birgitta</dc:creator>
  <cp:lastModifiedBy>Nebel-Schmidt, Daniela</cp:lastModifiedBy>
  <cp:lastPrinted>2023-04-03T13:09:10Z</cp:lastPrinted>
  <dcterms:created xsi:type="dcterms:W3CDTF">2016-01-26T13:11:24Z</dcterms:created>
  <dcterms:modified xsi:type="dcterms:W3CDTF">2024-02-27T12:55:05Z</dcterms:modified>
</cp:coreProperties>
</file>